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Irina Temelkovska\Desktop\"/>
    </mc:Choice>
  </mc:AlternateContent>
  <bookViews>
    <workbookView xWindow="0" yWindow="0" windowWidth="28800" windowHeight="12300" tabRatio="799"/>
  </bookViews>
  <sheets>
    <sheet name="1. Општина Берово" sheetId="2" r:id="rId1"/>
    <sheet name="2. Општина Карбинци" sheetId="5" r:id="rId2"/>
    <sheet name="3. Општина Пробиштип " sheetId="6" r:id="rId3"/>
    <sheet name="4. Општина Чешиново-Облешево " sheetId="7" r:id="rId4"/>
    <sheet name="Тендер 5-Дел5-Рекапитулар  " sheetId="9" r:id="rId5"/>
  </sheets>
  <externalReferences>
    <externalReference r:id="rId6"/>
  </externalReferences>
  <definedNames>
    <definedName name="bazag2">[1]Baza!$B$1:$D$82</definedName>
    <definedName name="_xlnm.Print_Area" localSheetId="0">'1. Општина Берово'!$A$1:$I$92</definedName>
    <definedName name="_xlnm.Print_Area" localSheetId="1">'2. Општина Карбинци'!$A$1:$I$128</definedName>
    <definedName name="_xlnm.Print_Area" localSheetId="2">'3. Општина Пробиштип '!$A$1:$I$291</definedName>
    <definedName name="_xlnm.Print_Area" localSheetId="3">'4. Општина Чешиново-Облешево '!$A$1:$I$171</definedName>
    <definedName name="_xlnm.Print_Area" localSheetId="4">'Тендер 5-Дел5-Рекапитулар  '!$A$1:$I$23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88" i="6" l="1"/>
  <c r="H235" i="6" l="1"/>
  <c r="H230" i="6"/>
  <c r="B147" i="7" l="1"/>
  <c r="B148" i="7" s="1"/>
  <c r="B149" i="7" s="1"/>
  <c r="B150" i="7" s="1"/>
  <c r="B151" i="7" s="1"/>
  <c r="B129" i="7"/>
  <c r="B130" i="7" s="1"/>
  <c r="B131" i="7" s="1"/>
  <c r="B132" i="7" s="1"/>
  <c r="B133" i="7" s="1"/>
  <c r="B134" i="7" s="1"/>
  <c r="B111" i="7"/>
  <c r="B112" i="7" s="1"/>
  <c r="B113" i="7" s="1"/>
  <c r="B116" i="7" s="1"/>
  <c r="B117" i="7" s="1"/>
  <c r="B118" i="7" s="1"/>
  <c r="B119" i="7" s="1"/>
  <c r="B120" i="7" s="1"/>
  <c r="B121" i="7" s="1"/>
  <c r="B124" i="7" s="1"/>
  <c r="B89" i="7"/>
  <c r="B90" i="7" s="1"/>
  <c r="B91" i="7" s="1"/>
  <c r="B92" i="7" s="1"/>
  <c r="B93" i="7" s="1"/>
  <c r="B94" i="7" s="1"/>
  <c r="B95" i="7" s="1"/>
  <c r="B96" i="7" s="1"/>
  <c r="B97" i="7" s="1"/>
  <c r="B98" i="7" s="1"/>
  <c r="B99" i="7" s="1"/>
  <c r="B77" i="7"/>
  <c r="B78" i="7" s="1"/>
  <c r="B79" i="7" s="1"/>
  <c r="B80" i="7" s="1"/>
  <c r="B81" i="7" s="1"/>
  <c r="B71" i="7"/>
  <c r="B72" i="7" s="1"/>
  <c r="B73" i="7" s="1"/>
  <c r="B56" i="7"/>
  <c r="B57" i="7" s="1"/>
  <c r="B58" i="7" s="1"/>
  <c r="B59" i="7" s="1"/>
  <c r="B60" i="7" s="1"/>
  <c r="B61" i="7" s="1"/>
  <c r="B62" i="7" s="1"/>
  <c r="B63" i="7" s="1"/>
  <c r="B52" i="7"/>
  <c r="B41" i="7"/>
  <c r="B42" i="7" s="1"/>
  <c r="B43" i="7" s="1"/>
  <c r="B44" i="7" s="1"/>
  <c r="B45" i="7" s="1"/>
  <c r="B46" i="7" s="1"/>
  <c r="B47" i="7" s="1"/>
  <c r="B48" i="7" s="1"/>
  <c r="B33" i="7"/>
  <c r="B34" i="7" s="1"/>
  <c r="B35" i="7" s="1"/>
  <c r="B36" i="7" s="1"/>
  <c r="B37" i="7" s="1"/>
  <c r="B90" i="5"/>
  <c r="B91" i="5"/>
  <c r="B92" i="5" s="1"/>
  <c r="B89" i="5"/>
  <c r="B84" i="5"/>
  <c r="B85" i="5" s="1"/>
  <c r="B86" i="5" s="1"/>
  <c r="B78" i="5"/>
  <c r="B79" i="5"/>
  <c r="B80" i="5" s="1"/>
  <c r="B81" i="5" s="1"/>
  <c r="B82" i="5" s="1"/>
  <c r="B83" i="5" s="1"/>
  <c r="H147" i="7"/>
  <c r="H148" i="7"/>
  <c r="H149" i="7"/>
  <c r="H150" i="7"/>
  <c r="H151" i="7"/>
  <c r="H129" i="7"/>
  <c r="H130" i="7"/>
  <c r="H131" i="7"/>
  <c r="H132" i="7"/>
  <c r="H133" i="7"/>
  <c r="H134" i="7"/>
  <c r="H125" i="7"/>
  <c r="H120" i="7"/>
  <c r="H117" i="7"/>
  <c r="H118" i="7"/>
  <c r="H119" i="7"/>
  <c r="H121" i="7"/>
  <c r="H112" i="7"/>
  <c r="H113" i="7"/>
  <c r="H89" i="7"/>
  <c r="H90" i="7"/>
  <c r="H91" i="7"/>
  <c r="H92" i="7"/>
  <c r="H93" i="7"/>
  <c r="H94" i="7"/>
  <c r="H95" i="7"/>
  <c r="H96" i="7"/>
  <c r="H97" i="7"/>
  <c r="H98" i="7"/>
  <c r="H99" i="7"/>
  <c r="H85" i="7"/>
  <c r="H77" i="7"/>
  <c r="H78" i="7"/>
  <c r="H79" i="7"/>
  <c r="H80" i="7"/>
  <c r="H81" i="7"/>
  <c r="H72" i="7"/>
  <c r="H73" i="7"/>
  <c r="H56" i="7"/>
  <c r="H57" i="7"/>
  <c r="H58" i="7"/>
  <c r="H59" i="7"/>
  <c r="H60" i="7"/>
  <c r="H61" i="7"/>
  <c r="H62" i="7"/>
  <c r="H63" i="7"/>
  <c r="H52" i="7"/>
  <c r="H42" i="7"/>
  <c r="H43" i="7"/>
  <c r="H44" i="7"/>
  <c r="H45" i="7"/>
  <c r="H46" i="7"/>
  <c r="H47" i="7"/>
  <c r="H48" i="7"/>
  <c r="H33" i="7"/>
  <c r="H34" i="7"/>
  <c r="H35" i="7"/>
  <c r="H36" i="7"/>
  <c r="H37" i="7"/>
  <c r="H25" i="7"/>
  <c r="H26" i="7"/>
  <c r="H27" i="7"/>
  <c r="H28" i="7"/>
  <c r="H29" i="7"/>
  <c r="H24" i="7"/>
  <c r="H132" i="6"/>
  <c r="H133" i="6"/>
  <c r="H134" i="6"/>
  <c r="H135" i="6"/>
  <c r="H136" i="6"/>
  <c r="H137" i="6"/>
  <c r="H138" i="6"/>
  <c r="H139" i="6"/>
  <c r="H140" i="6"/>
  <c r="H141" i="6"/>
  <c r="H142" i="6"/>
  <c r="H143" i="6"/>
  <c r="H120" i="6"/>
  <c r="H121" i="6"/>
  <c r="H122" i="6"/>
  <c r="H123" i="6"/>
  <c r="H124" i="6"/>
  <c r="H125" i="6"/>
  <c r="H126" i="6"/>
  <c r="H112" i="6"/>
  <c r="H113" i="6"/>
  <c r="H114" i="6"/>
  <c r="H115" i="6"/>
  <c r="H106" i="6"/>
  <c r="H107" i="6"/>
  <c r="H102" i="6"/>
  <c r="H103" i="6"/>
  <c r="H97" i="6"/>
  <c r="H98" i="6"/>
  <c r="H99" i="6"/>
  <c r="H90" i="6"/>
  <c r="H91" i="6"/>
  <c r="H92" i="6"/>
  <c r="H93" i="6"/>
  <c r="H83" i="6"/>
  <c r="H84" i="6"/>
  <c r="H85" i="6"/>
  <c r="H79" i="6"/>
  <c r="H80" i="6"/>
  <c r="H73" i="6"/>
  <c r="H74" i="6"/>
  <c r="H75" i="6"/>
  <c r="H60" i="6"/>
  <c r="H61" i="6"/>
  <c r="H62" i="6"/>
  <c r="H64" i="6"/>
  <c r="H65" i="6"/>
  <c r="H66" i="6"/>
  <c r="H67" i="6"/>
  <c r="H68" i="6"/>
  <c r="H49" i="6"/>
  <c r="H48" i="6"/>
  <c r="H41" i="6"/>
  <c r="H34" i="6"/>
  <c r="H35" i="6"/>
  <c r="H36" i="6"/>
  <c r="H37" i="6"/>
  <c r="H26" i="6"/>
  <c r="H27" i="6"/>
  <c r="H28" i="6"/>
  <c r="H29" i="6"/>
  <c r="H30" i="6"/>
  <c r="H25" i="6"/>
  <c r="H251" i="6"/>
  <c r="H252" i="6"/>
  <c r="H253" i="6"/>
  <c r="H254" i="6"/>
  <c r="H255" i="6"/>
  <c r="H256" i="6"/>
  <c r="H257" i="6"/>
  <c r="H258" i="6"/>
  <c r="H259" i="6"/>
  <c r="H260" i="6"/>
  <c r="H261" i="6"/>
  <c r="H262" i="6"/>
  <c r="H263" i="6"/>
  <c r="H264" i="6"/>
  <c r="H265" i="6"/>
  <c r="H266" i="6"/>
  <c r="H267" i="6"/>
  <c r="H268" i="6"/>
  <c r="H243" i="6"/>
  <c r="H244" i="6"/>
  <c r="H245" i="6"/>
  <c r="H246" i="6"/>
  <c r="H238" i="6"/>
  <c r="H239" i="6"/>
  <c r="H233" i="6"/>
  <c r="H218" i="6"/>
  <c r="H219" i="6"/>
  <c r="H220" i="6"/>
  <c r="H204" i="6"/>
  <c r="H205" i="6"/>
  <c r="H206" i="6"/>
  <c r="H207" i="6"/>
  <c r="H208" i="6"/>
  <c r="H209" i="6"/>
  <c r="H210" i="6"/>
  <c r="H211" i="6"/>
  <c r="H198" i="6"/>
  <c r="H189" i="6"/>
  <c r="H190" i="6"/>
  <c r="H191" i="6"/>
  <c r="H192" i="6"/>
  <c r="H193" i="6"/>
  <c r="H194" i="6"/>
  <c r="H180" i="6"/>
  <c r="H181" i="6"/>
  <c r="H182" i="6"/>
  <c r="H183" i="6"/>
  <c r="H184" i="6"/>
  <c r="H107" i="5"/>
  <c r="H108" i="5"/>
  <c r="H109" i="5"/>
  <c r="H110" i="5"/>
  <c r="H89" i="5"/>
  <c r="H90" i="5"/>
  <c r="H91" i="5"/>
  <c r="H92" i="5"/>
  <c r="H77" i="5"/>
  <c r="H78" i="5"/>
  <c r="H79" i="5"/>
  <c r="H80" i="5"/>
  <c r="H81" i="5"/>
  <c r="H82" i="5"/>
  <c r="H83" i="5"/>
  <c r="H84" i="5"/>
  <c r="H85" i="5"/>
  <c r="H86" i="5"/>
  <c r="H72" i="5"/>
  <c r="H65" i="5"/>
  <c r="H66" i="5"/>
  <c r="H67" i="5"/>
  <c r="H68" i="5"/>
  <c r="H54" i="5"/>
  <c r="H55" i="5"/>
  <c r="H56" i="5"/>
  <c r="H57" i="5"/>
  <c r="H58" i="5"/>
  <c r="H59" i="5"/>
  <c r="H60" i="5"/>
  <c r="H61" i="5"/>
  <c r="H42" i="5"/>
  <c r="H43" i="5"/>
  <c r="H44" i="5"/>
  <c r="H45" i="5"/>
  <c r="H46" i="5"/>
  <c r="H47" i="5"/>
  <c r="H48" i="5"/>
  <c r="H49" i="5"/>
  <c r="H50" i="5"/>
  <c r="H25" i="5"/>
  <c r="H26" i="5"/>
  <c r="H27" i="5"/>
  <c r="H28" i="5"/>
  <c r="H29" i="5"/>
  <c r="H24" i="5"/>
  <c r="H33" i="5"/>
  <c r="H34" i="5"/>
  <c r="H35" i="5"/>
  <c r="H36" i="5"/>
  <c r="H37" i="5"/>
  <c r="H38" i="5"/>
  <c r="H76" i="2"/>
  <c r="H77" i="2"/>
  <c r="H71" i="2"/>
  <c r="H72" i="2"/>
  <c r="H73" i="2"/>
  <c r="H63" i="2"/>
  <c r="H64" i="2"/>
  <c r="H65" i="2"/>
  <c r="H66" i="2"/>
  <c r="H67" i="2"/>
  <c r="H68" i="2"/>
  <c r="H52" i="2"/>
  <c r="H53" i="2"/>
  <c r="H54" i="2"/>
  <c r="H55" i="2"/>
  <c r="H56" i="2"/>
  <c r="H57" i="2"/>
  <c r="H58" i="2"/>
  <c r="H46" i="2"/>
  <c r="H47" i="2"/>
  <c r="H48" i="2"/>
  <c r="H39" i="2"/>
  <c r="H40" i="2"/>
  <c r="H42" i="2"/>
  <c r="H33" i="2"/>
  <c r="H34" i="2"/>
  <c r="H35" i="2"/>
  <c r="H25" i="2"/>
  <c r="H26" i="2"/>
  <c r="H27" i="2"/>
  <c r="H28" i="2"/>
  <c r="H29" i="2"/>
  <c r="H30" i="7" l="1"/>
  <c r="H157" i="7" s="1"/>
  <c r="H38" i="2"/>
  <c r="F41" i="7" l="1"/>
  <c r="B77" i="5" l="1"/>
  <c r="H128" i="7" l="1"/>
  <c r="H124" i="7"/>
  <c r="H116" i="7"/>
  <c r="H111" i="7"/>
  <c r="H40" i="7"/>
  <c r="H126" i="7" l="1"/>
  <c r="H140" i="7" s="1"/>
  <c r="H122" i="7"/>
  <c r="H139" i="7" s="1"/>
  <c r="H135" i="7"/>
  <c r="H141" i="7" s="1"/>
  <c r="H114" i="7"/>
  <c r="H138" i="7" s="1"/>
  <c r="H49" i="7"/>
  <c r="H159" i="7" s="1"/>
  <c r="H142" i="7" l="1"/>
  <c r="H179" i="6" l="1"/>
  <c r="H55" i="7"/>
  <c r="H64" i="7" s="1"/>
  <c r="H161" i="7" s="1"/>
  <c r="H88" i="7" l="1"/>
  <c r="H84" i="7"/>
  <c r="H76" i="7"/>
  <c r="H71" i="7"/>
  <c r="H74" i="7" s="1"/>
  <c r="H102" i="7" s="1"/>
  <c r="H146" i="7"/>
  <c r="H153" i="7"/>
  <c r="H51" i="7"/>
  <c r="H32" i="7"/>
  <c r="H270" i="6"/>
  <c r="H250" i="6"/>
  <c r="H242" i="6"/>
  <c r="H237" i="6"/>
  <c r="H232" i="6"/>
  <c r="H229" i="6"/>
  <c r="H225" i="6"/>
  <c r="H224" i="6"/>
  <c r="H223" i="6"/>
  <c r="H217" i="6"/>
  <c r="H215" i="6"/>
  <c r="H197" i="6"/>
  <c r="H200" i="6"/>
  <c r="H199" i="6"/>
  <c r="H203" i="6"/>
  <c r="H187" i="6"/>
  <c r="H128" i="6"/>
  <c r="H119" i="6"/>
  <c r="H131" i="6"/>
  <c r="H105" i="6"/>
  <c r="H101" i="6"/>
  <c r="H96" i="6"/>
  <c r="H89" i="6"/>
  <c r="H87" i="6"/>
  <c r="H82" i="6"/>
  <c r="H78" i="6"/>
  <c r="H72" i="6"/>
  <c r="H59" i="6"/>
  <c r="H55" i="6"/>
  <c r="H56" i="6" s="1"/>
  <c r="H111" i="6"/>
  <c r="H51" i="6"/>
  <c r="H50" i="6"/>
  <c r="H47" i="6"/>
  <c r="H46" i="6"/>
  <c r="H45" i="6"/>
  <c r="H44" i="6"/>
  <c r="H40" i="6"/>
  <c r="H33" i="6"/>
  <c r="H88" i="5"/>
  <c r="F77" i="5"/>
  <c r="H76" i="5"/>
  <c r="H105" i="5"/>
  <c r="H103" i="5"/>
  <c r="H102" i="5"/>
  <c r="H101" i="5"/>
  <c r="H100" i="5"/>
  <c r="B100" i="5"/>
  <c r="B101" i="5" s="1"/>
  <c r="B102" i="5" s="1"/>
  <c r="B103" i="5" s="1"/>
  <c r="H99" i="5"/>
  <c r="H71" i="5"/>
  <c r="B65" i="5"/>
  <c r="B66" i="5" s="1"/>
  <c r="B67" i="5" s="1"/>
  <c r="B68" i="5" s="1"/>
  <c r="H64" i="5"/>
  <c r="B54" i="5"/>
  <c r="B55" i="5" s="1"/>
  <c r="B56" i="5" s="1"/>
  <c r="B57" i="5" s="1"/>
  <c r="B58" i="5" s="1"/>
  <c r="B59" i="5" s="1"/>
  <c r="B60" i="5" s="1"/>
  <c r="B61" i="5" s="1"/>
  <c r="H53" i="5"/>
  <c r="H41" i="5"/>
  <c r="H32" i="5"/>
  <c r="H154" i="7" l="1"/>
  <c r="H163" i="7" s="1"/>
  <c r="H201" i="6"/>
  <c r="H212" i="6" s="1"/>
  <c r="H277" i="6" s="1"/>
  <c r="H144" i="6"/>
  <c r="H154" i="6" s="1"/>
  <c r="H271" i="6"/>
  <c r="H281" i="6" s="1"/>
  <c r="H111" i="5"/>
  <c r="H121" i="5" s="1"/>
  <c r="H53" i="7"/>
  <c r="H160" i="7" s="1"/>
  <c r="H240" i="6"/>
  <c r="H279" i="6" s="1"/>
  <c r="H94" i="6"/>
  <c r="H38" i="6"/>
  <c r="H148" i="6" s="1"/>
  <c r="H185" i="6"/>
  <c r="H274" i="6" s="1"/>
  <c r="H116" i="6"/>
  <c r="H152" i="6" s="1"/>
  <c r="H42" i="6"/>
  <c r="H149" i="6" s="1"/>
  <c r="H69" i="6"/>
  <c r="H234" i="6"/>
  <c r="H73" i="5"/>
  <c r="H119" i="5" s="1"/>
  <c r="H129" i="6"/>
  <c r="H153" i="6" s="1"/>
  <c r="H221" i="6"/>
  <c r="H96" i="5"/>
  <c r="H120" i="5" s="1"/>
  <c r="H52" i="6"/>
  <c r="H150" i="6" s="1"/>
  <c r="H108" i="6"/>
  <c r="H195" i="6"/>
  <c r="H275" i="6" s="1"/>
  <c r="H247" i="6"/>
  <c r="H280" i="6" s="1"/>
  <c r="H51" i="5"/>
  <c r="H116" i="5" s="1"/>
  <c r="H39" i="5"/>
  <c r="H115" i="5" s="1"/>
  <c r="H226" i="6"/>
  <c r="H31" i="6"/>
  <c r="H147" i="6" s="1"/>
  <c r="H69" i="5"/>
  <c r="H118" i="5" s="1"/>
  <c r="H86" i="7"/>
  <c r="H104" i="7" s="1"/>
  <c r="H38" i="7"/>
  <c r="H158" i="7" s="1"/>
  <c r="H100" i="7"/>
  <c r="H105" i="7" s="1"/>
  <c r="H82" i="7"/>
  <c r="H103" i="7" s="1"/>
  <c r="H30" i="5"/>
  <c r="H114" i="5" s="1"/>
  <c r="H62" i="5"/>
  <c r="H117" i="5" s="1"/>
  <c r="H276" i="6" l="1"/>
  <c r="H109" i="6"/>
  <c r="H151" i="6" s="1"/>
  <c r="H155" i="6" s="1"/>
  <c r="H106" i="7"/>
  <c r="H143" i="7" s="1"/>
  <c r="H162" i="7" s="1"/>
  <c r="H278" i="6"/>
  <c r="H122" i="5"/>
  <c r="H282" i="6" l="1"/>
  <c r="H286" i="6" s="1"/>
  <c r="G10" i="9" s="1"/>
  <c r="H10" i="9" s="1"/>
  <c r="I10" i="9" s="1"/>
  <c r="G7" i="9"/>
  <c r="H285" i="6"/>
  <c r="H287" i="6" l="1"/>
  <c r="H7" i="9"/>
  <c r="H8" i="9" s="1"/>
  <c r="G8" i="9"/>
  <c r="G9" i="9"/>
  <c r="G11" i="9" s="1"/>
  <c r="H75" i="2"/>
  <c r="H70" i="2"/>
  <c r="H164" i="7" l="1"/>
  <c r="G12" i="9" s="1"/>
  <c r="I7" i="9"/>
  <c r="I8" i="9" s="1"/>
  <c r="H9" i="9"/>
  <c r="H11" i="9" s="1"/>
  <c r="H51" i="2"/>
  <c r="G13" i="9" l="1"/>
  <c r="H12" i="9"/>
  <c r="H13" i="9" s="1"/>
  <c r="I9" i="9"/>
  <c r="I11" i="9" s="1"/>
  <c r="H59" i="2"/>
  <c r="H85" i="2" s="1"/>
  <c r="H32" i="2"/>
  <c r="I12" i="9" l="1"/>
  <c r="I13" i="9" s="1"/>
  <c r="H62" i="2"/>
  <c r="H78" i="2" l="1"/>
  <c r="H86" i="2" s="1"/>
  <c r="H45" i="2" l="1"/>
  <c r="H24" i="2"/>
  <c r="H36" i="2" l="1"/>
  <c r="H82" i="2" s="1"/>
  <c r="H43" i="2"/>
  <c r="H83" i="2" s="1"/>
  <c r="H30" i="2"/>
  <c r="H81" i="2" s="1"/>
  <c r="H49" i="2"/>
  <c r="H84" i="2" s="1"/>
  <c r="H87" i="2" l="1"/>
  <c r="G5" i="9" s="1"/>
  <c r="H5" i="9" l="1"/>
  <c r="H6" i="9" s="1"/>
  <c r="H14" i="9" s="1"/>
  <c r="G6" i="9"/>
  <c r="I5" i="9" l="1"/>
  <c r="G14" i="9"/>
  <c r="I14" i="9" s="1"/>
  <c r="I6" i="9"/>
  <c r="I15" i="9" s="1"/>
</calcChain>
</file>

<file path=xl/sharedStrings.xml><?xml version="1.0" encoding="utf-8"?>
<sst xmlns="http://schemas.openxmlformats.org/spreadsheetml/2006/main" count="1421" uniqueCount="632">
  <si>
    <t xml:space="preserve">  ПРЕДМЕР ПРЕСМЕТКА</t>
  </si>
  <si>
    <t>А. ОПШТИ НАПОМЕНИ:</t>
  </si>
  <si>
    <t>А.1</t>
  </si>
  <si>
    <t>За сите работи содржани во Предмер Пресметката, Изведувачот треба да ги применува техничките прописи, градежните норми и применливите стандарди во Република Северна Македонија како и позитивната пракса.</t>
  </si>
  <si>
    <t>А.2</t>
  </si>
  <si>
    <t>При формирање на единечните цени, Изведувачот треба да има предвид  дека цените содржани во Предмер Пресметката се целосно вклучителни вредности на работите опишани со позициите, вклучувајќи ги сите трошоци како и трошоци што може да бидат потребни за изведба на работите опишани со позициите, заедно со сите привремени работи и инсталации што може да бидат неопходни како и сите општи ризици и обврски што се утврдени со документите на кои се заснова понудата. Се претпоставува дека сите менаџерски трошоци, трошоци за тековни лабораториски тестирања за докажување на квалитет на изведените работи како и профит се содржани во единечните цени на Предмер Пресметката.</t>
  </si>
  <si>
    <t>А.3</t>
  </si>
  <si>
    <t>Се препорачува на Изведувачот пред доставување на понудата да ја посети локацијата, да ја проучи проектната документација и соодветно на тоа да ја формира цената. Во случај некои позиции да не се јасни, задолжително да се обрати до Инвеститорот за појаснување на истите.  Докoлку писмено не се обрати во текот на тендерската постапка се подразбира дека нема нејасни позиции.</t>
  </si>
  <si>
    <t>А.4</t>
  </si>
  <si>
    <t>А.5</t>
  </si>
  <si>
    <t>А.6</t>
  </si>
  <si>
    <t>А.7</t>
  </si>
  <si>
    <t xml:space="preserve">Сите мерки за заштита при работа мора да бидат преземени на градилиштето во согласност со применливата позитивна законска и подзаконска легислатива. </t>
  </si>
  <si>
    <t>А.8</t>
  </si>
  <si>
    <t>А.9</t>
  </si>
  <si>
    <t>Пред почетокот на работите, Општината ќе ги достави на Изведувачот сите податоци и информации за постојни инсталации со кои располага прибавени од различни инситуции. Сите дополнителни дислокации ќе треба да бидат извршени од страна на Изведувачот. Надзорниот орган е должен да ја констатира и потврди секоја дислокација.</t>
  </si>
  <si>
    <t>А.10</t>
  </si>
  <si>
    <t>А.11</t>
  </si>
  <si>
    <t xml:space="preserve">Пред почетокот на работите за секоја позиција, Изведувачот мора да достави на одобрување до Надзорниот орган комплетни атести за квалитетот на сите материјали кои ќе ги употреби при изведба на таа позиција. Изведувачот ќе мора да изработи и достави на одобрување до Надзорниот орган План за контрола на квалитет на работите, во кој ќе бидат презентирани методологии за изведба и начин на контрола при постигнување на бараниот квалитет на завршните работи, претходно дефиниран од Инвеститорот. Изведувачот врши претходни, контролни и тековни истражувања и испитувања во сопствени лабаратории или специјализирани институции со соодветна опрема за истражување и испитување. Атестите и сите податоци од испитувањата Изведувачот ги става на располагање на Надзорниот орган во бараниот обем и форма. Пред доставување на Завршната ситуација, Изведувачот ќе достави Завршен елаборат за постигнатиот квалитет. </t>
  </si>
  <si>
    <t>А.12</t>
  </si>
  <si>
    <t>Изведувачот има обврска, по завршувањето на работите да изработи Проект на изведена состојба во согласност со применливата позитивна законска легислатива. Проектот на изведена состојба треба да претставува веродостојна проектна снимка на фактичката изведена состојба на градбата, со реални и разработени детални цртежи и пресеци, со детален опис на изведените работи и позитивни резултати од лабараториските испитувања, сѐ во согласност со одобрените дополни кон основниот проект и неговите прифатени измени.  Проектот на изведена состојба треба биде доставен до Надзорниот орган на одобрување. Проектот на изведена состојба треба да се предаде во оригинал, 3 хартиени копии и електронска копија на ЦД.</t>
  </si>
  <si>
    <t>А.13</t>
  </si>
  <si>
    <t xml:space="preserve">Изведувачот има обврска да изврши дополнителнителни геотехнички истражни работи онаму каде што е утврдено дека овие работи не се извршени за време на проектирањето од оправдани причини, или истите се ценат за недоволни, или пак ако во текот на изградбата се јавила потреба за нив, како и дополнителни лабораториски тестирања доколку има потреба. Надзорниот орган треба да ја потврди потребата од дополнителни геотехнички истражувања и лабораториски тестирања. </t>
  </si>
  <si>
    <t>А.14</t>
  </si>
  <si>
    <t>А.15</t>
  </si>
  <si>
    <t>Ред.бр.</t>
  </si>
  <si>
    <t>Опис на работите</t>
  </si>
  <si>
    <t>Ед. мера</t>
  </si>
  <si>
    <t>Количина</t>
  </si>
  <si>
    <t>Вк. Цена
(ден. без ДДВ)</t>
  </si>
  <si>
    <t>1. ОПШТИ РАБОТИ</t>
  </si>
  <si>
    <t>Изработка на план за контрола на квалитет</t>
  </si>
  <si>
    <t>паушал</t>
  </si>
  <si>
    <t>Дополнителни геотехнички истражувања и лабораториски тестирања</t>
  </si>
  <si>
    <t>Изработка на проект на изведена состојба</t>
  </si>
  <si>
    <t>2. ПРИПРЕМНИ РАБОТИ</t>
  </si>
  <si>
    <t>м1</t>
  </si>
  <si>
    <t>м2</t>
  </si>
  <si>
    <t>м3</t>
  </si>
  <si>
    <t>3. ДОЛЕН СТРОЈ</t>
  </si>
  <si>
    <t>4.ГOРЕН СТРОЈ</t>
  </si>
  <si>
    <t>ВКУПНО за 1. ОПШТИ РАБОТИ:</t>
  </si>
  <si>
    <t>ВКУПНО за 2. ПРИПРЕМНИ РАБОТИ:</t>
  </si>
  <si>
    <t>ВКУПНО за 3. ДОЛЕН СТРОЈ:</t>
  </si>
  <si>
    <t>1.3.1            1.3.4</t>
  </si>
  <si>
    <t>Парче</t>
  </si>
  <si>
    <t>Oдржување на привремена сообраќајна сигнализација и опрема и дневна оперативна проверка на управувањето на сообраќајот за време на изведување на работи на пат</t>
  </si>
  <si>
    <t>Изведувачот има обврска да ги примени сите мерки предвидени со документите за заштита на животната средина  и социјални аспекти. Изведувачот има обврска целиот градежен шут /отпад  да го транспортира на депонијата за градежен шут/отпад кој ќе му го одреди и назначи Општината (крајниот корисник).                                                                                                                                               
Во случај да има потреба од привремено одлагалиште за материјали кои не се еколошки штетни за околината, Изведувачот е должен на сопствен трошок истото да го обезбеди со согласност на општината на чија територија се наоѓа.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</si>
  <si>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Изведувачот е должен по завршување на работите, локациите кои привремено ги користи за сопствени потреби, на сопствен трошок целосно да ги исчисти, да ги отстрани сите насипи, бетонски подлоги, работни и помошни простории и сл. По завршување на работите локацијата да ја уреди и врати во првобитна состојба и  писмено да го извести Надзорниот орган, за што ќе се состави Записник.</t>
  </si>
  <si>
    <t>Вкупно</t>
  </si>
  <si>
    <t>Вредност</t>
  </si>
  <si>
    <t xml:space="preserve">ВКУПНА ВРЕДНОСТ </t>
  </si>
  <si>
    <t>1.2</t>
  </si>
  <si>
    <t>1.6</t>
  </si>
  <si>
    <t>1.7</t>
  </si>
  <si>
    <t>1.8</t>
  </si>
  <si>
    <t>2.2</t>
  </si>
  <si>
    <t>3.1</t>
  </si>
  <si>
    <t>3.2</t>
  </si>
  <si>
    <t>3.3</t>
  </si>
  <si>
    <t>3.4</t>
  </si>
  <si>
    <t>4.1</t>
  </si>
  <si>
    <t>4.2</t>
  </si>
  <si>
    <t>4.3</t>
  </si>
  <si>
    <t>Изведувачот има обврска на сопствен трошок да изврши набавка, транспорт и поставување на 2 информативни табли изработени согласно применливата позитивна законска и подзаконска легислатива. Димензиите и содржината претставена на таблата треба да биде усогласена и одобрена од страна на Инвеститорот.Таблите треба да бидат изработени од цврст материјал со минимални димензии 150х200см.</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</si>
  <si>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коловоз.Ширината на овие објекти ќе биде определена во договор со Надзорниот Орган</t>
  </si>
  <si>
    <t>Изведувачот има обврска да достави доказ (приложи копија) дека набавените материјали се произведени во компании кои поседуваат дозвола за ИСКЗ (интегрирано спречување и контрола на загадувањето), сѐ во согласност со применливата позитивна законска и подзаконска легислатива.</t>
  </si>
  <si>
    <t>Спроведување на мерки за животна средина и социјални аспекти</t>
  </si>
  <si>
    <t>Име на Понудувачот:</t>
  </si>
  <si>
    <t>Име на овластениот потписник:</t>
  </si>
  <si>
    <t>Потпис и печат:</t>
  </si>
  <si>
    <t>Обележување и осигурање на трасата</t>
  </si>
  <si>
    <t>Расчистување на трасата од грмушки,дрвја и корења</t>
  </si>
  <si>
    <t xml:space="preserve">Изведувачот е одговорен за означување на утврдениот режим на сообраќај на патот. Доколку во текот на изведување на градежните работи се измени утврдениот режим на сообраќај заради идентификувани неусогласености или недостатоци од аспект на безбедност во сообраќајот, изведувачот има обврска да ги имплементира мерките за унапредување на безбедноста на патот и да го означи изменетиот режим на сообраќај односно да постапи согласно Решението за изменување/утврдување на режомот на сообраќај. </t>
  </si>
  <si>
    <t>РЕКОНСТРУКЦИЈА НА УЛИЦА ИЛИДЕНСКА - село Ратево</t>
  </si>
  <si>
    <t>2.1</t>
  </si>
  <si>
    <t>2.3</t>
  </si>
  <si>
    <t>РЕКАПИТУЛАР - Реконструкција на ул.Илинденска во с.Ратево</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</si>
  <si>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</si>
  <si>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4.4</t>
  </si>
  <si>
    <t xml:space="preserve">5.АРМИРАНО БЕТОНСКИ РАБОТИ </t>
  </si>
  <si>
    <t>6. СООБРАЌАЈНА СИГНАЛИЗАЦИЈА И ОПРЕМА</t>
  </si>
  <si>
    <t>6.1 ВЕРТИКАЛНА СИГНАЛИЗАЦИЈА</t>
  </si>
  <si>
    <t xml:space="preserve">Набавка транспорт и вградување на полиетиленска цевка  SN 8 DN/OD 400 </t>
  </si>
  <si>
    <t xml:space="preserve">Бетонирање на армирано бетонски канал со  MB 30 во соодветна двострана  глатка оплата </t>
  </si>
  <si>
    <t>кгр.</t>
  </si>
  <si>
    <t xml:space="preserve">Набавка , транспорт , кроење и вградување на мрежаста арматура Q-335 во два реда </t>
  </si>
  <si>
    <t>Набавка , транспорт , кроење и вградување на челични L профили 80х80 со анкерисување на 40см со накери Ф8</t>
  </si>
  <si>
    <t>Чистење на винкли на каналот , два пати минизирање и фарбање со мрсна боја /црна/</t>
  </si>
  <si>
    <t>Челични решетки 35/50 см</t>
  </si>
  <si>
    <t xml:space="preserve">Фарбање на ќелиќна решетка во два слоја со црна боја </t>
  </si>
  <si>
    <t>Набавка, транспорт, ископ и бетонирање на темели
за носачи на сообраќајни знаци со бетон МБ20 и димензии 40х40х50см</t>
  </si>
  <si>
    <t>6.2 ХОРИЗОНТАЛНА СИГНАЛИЗАЦИЈА</t>
  </si>
  <si>
    <t xml:space="preserve">6.3 СООБРАЌАЈНА ОПРЕМА </t>
  </si>
  <si>
    <t xml:space="preserve">Набавка, транспорт и монтажа на Табла за означување на странични ( бочни) препреки </t>
  </si>
  <si>
    <t>Набавка, транспорт и монтажа на сферни огледала D=600мм</t>
  </si>
  <si>
    <t>ВКУПНО за 4. ГОРЕН СТРОЈ:</t>
  </si>
  <si>
    <t>ОДВОДНУВАЊЕ</t>
  </si>
  <si>
    <t xml:space="preserve">Обележување и осиугурување на трасата спрема приложени графички  и нумерички податоци.   </t>
  </si>
  <si>
    <t>км</t>
  </si>
  <si>
    <t>парче</t>
  </si>
  <si>
    <t>1.3</t>
  </si>
  <si>
    <t>Рушење на постоечки асфалт од коловоз д=7см со утовар и транспорт до локација или депонија посочена од страна на Инвеститорот-Општината.</t>
  </si>
  <si>
    <t>1.4</t>
  </si>
  <si>
    <t>1.5</t>
  </si>
  <si>
    <t>Демонтажа на постоечки бетонски рабници 18/24/100 со утовар транспор во депонија на растојание до 5км.</t>
  </si>
  <si>
    <t>Рушење на тротоари од бетон со д=10 см. со утовар и транспорт со камион во депонија на растојание до 5км.</t>
  </si>
  <si>
    <t>Изработка на насип комплет со набавка и 
транспорт на потребниот материјал</t>
  </si>
  <si>
    <t xml:space="preserve">Планирање и валирање на подтло. </t>
  </si>
  <si>
    <t>2.4</t>
  </si>
  <si>
    <t>2.5</t>
  </si>
  <si>
    <t>Планирање и валирање на постелка за тротоари.</t>
  </si>
  <si>
    <t>Набавка, транспорт и вградување на големи бетонски рабници 18/24/100, МБ40 на темел, од МБ20, со фугирање</t>
  </si>
  <si>
    <t>3.6</t>
  </si>
  <si>
    <t>Набавка, транспорт и вградување на павер елементи 20/10/6 за тротоар поставени на ситен песок од 3-5cm.</t>
  </si>
  <si>
    <t>Набавка, транспорт и вградување на мали бетонски рабници 15/8/50, МБ40 на темел, од МБ20, со фугирање</t>
  </si>
  <si>
    <t>Нивелирање на постоечки капаци на шахти до кота на асфалт.</t>
  </si>
  <si>
    <t>4.1.1</t>
  </si>
  <si>
    <t xml:space="preserve">Обележување и осиугурување на трасата </t>
  </si>
  <si>
    <t>4.1.2</t>
  </si>
  <si>
    <t xml:space="preserve">Машински ископ со рачен докоп на земја III и IV категорија за потпорни ѕидови во широк обем со ширина до 3,0м и длабина до 2,0м. со одвоз на вишокот до депонија одобрена од локалните власти до 10км.   </t>
  </si>
  <si>
    <t>машински ископ 80%</t>
  </si>
  <si>
    <t>4.1.3</t>
  </si>
  <si>
    <t>4.1.4</t>
  </si>
  <si>
    <t>Затрупување и набивање во слоеви од 20-30cm на предходно ископаниот материјал околу темелите и потпорниот ѕид до потребна збиеност &gt;50Mpa тло.</t>
  </si>
  <si>
    <t>4.2.1</t>
  </si>
  <si>
    <t>Набавка, транспорт и вградување на слој од мршав бетон под темелите со МБ20, д=5см на предходно набиена подлога.</t>
  </si>
  <si>
    <t>4.2.2</t>
  </si>
  <si>
    <t>4.2.3</t>
  </si>
  <si>
    <t>4.3.1</t>
  </si>
  <si>
    <t>НАПОМЕНА:
Набавка, транспорт, сечење, виткање и монтажа на арматура да се изработи според спецификацијата од статичка пресметка на армирано бетонските позиции од основен проект - фаза конструкција. Изведувачот е должен да врши контрола на квалитетот на арматурата во текот на изградбата.</t>
  </si>
  <si>
    <t>4.3.2</t>
  </si>
  <si>
    <t>Набавка,исправање,сечење, виткање и монтажа на арматурни прачки во за а.б. Темели и ѕидови според арматурни детали и спецификација. Квалитет на арматура RA400/500-2</t>
  </si>
  <si>
    <t>кг</t>
  </si>
  <si>
    <t>4.4.1</t>
  </si>
  <si>
    <t>Набавка,транспорт и монтажа на ПВЦ цевки Ф50 L=25cm за дренирање евентуални атмосферски води низ потпорните ѕидови, поставени на висина до 1,0м во два реда по 3пар/м.</t>
  </si>
  <si>
    <t>4.4.2</t>
  </si>
  <si>
    <t>Набавка,транспорт и монтажа на метални цевки 3/4" L=20cm за изработка на можданици кај дилатација меѓу ламели.</t>
  </si>
  <si>
    <t>5.1</t>
  </si>
  <si>
    <t>Машински ископ со пикамер на постоечки бетонски каналски ров 3.0 х 0.8 х 0.80 за тиролска решетка. со утовар и транспорт на ископаниот материјал со камион во депонија на растојание до 5км.</t>
  </si>
  <si>
    <t>5.2</t>
  </si>
  <si>
    <t>5.3</t>
  </si>
  <si>
    <t>Изработка, транспорт и поставување на решетка (2700х 500)мм од челичен флах 70х8мм, поставена на аголен профил 80х80х7мм.Светло раст. помеѓу флахот 25мм. Премачкани со антикорозивна заштита.</t>
  </si>
  <si>
    <t>6.1</t>
  </si>
  <si>
    <t>Машински ископ на каналски ров 0.8 х 0.40 за колмунални инсталации во земја 3 и 4 кат. со утовар и транспорт на ископаниот материјал со камион во депонија на растојание до 5км.</t>
  </si>
  <si>
    <t>6.2</t>
  </si>
  <si>
    <t>Набавка,транспорт и уградување на ПВЦ цевки Ф100 за комунални инсталации.</t>
  </si>
  <si>
    <t>6.3</t>
  </si>
  <si>
    <t>Изработка, транспорт и поставување на решетка (2700х 500)мм од челичен флах 40х8мм, поставена на аголен профил 50х50х4мм.Светло раст. помеѓу флахот 25мм. Премачкани со антикорозивна заштита.</t>
  </si>
  <si>
    <t>6.4</t>
  </si>
  <si>
    <t>Изработка на А.Б. контролни шахти со МБ30 со димензии 0.90 х 0.90 х 0.70 и дебелина на зидовите 0.20 армирани со арматурна мрежа Q-188 со метален капак за тротоари.</t>
  </si>
  <si>
    <t>6.5</t>
  </si>
  <si>
    <t>7. СООБРАЌАЈНА СИГНАЛИЗАЦИЈА И ОПРЕМА</t>
  </si>
  <si>
    <t>7.1 ВЕРТИКАЛНА СИГНАЛИЗАЦИЈА</t>
  </si>
  <si>
    <t>7.2 ХОРИЗОНТАЛНА СИГНАЛИЗАЦИЈА</t>
  </si>
  <si>
    <t>Набавка и транспорт, чистење на коловозна површина, маркирање и изведување на тенкослојни надолжни  рефлектирачки ознаки во бела боја</t>
  </si>
  <si>
    <t>ВКУПНО за 1. ПРИПРЕМНИ РАБОТИ:</t>
  </si>
  <si>
    <t>ВКУПНО за 5. ОДВОДНУВАЊЕ:</t>
  </si>
  <si>
    <t>ВКУПНО за 6. КОМУНАЛНИ ИНСТАЛАЦИИ:</t>
  </si>
  <si>
    <t>Рушење на постоечки асфалт од коловоз d=7см со утовар и транспорт до локација или депонија посочена од страна на Инвеститорот-Општината.</t>
  </si>
  <si>
    <t>2.63</t>
  </si>
  <si>
    <t xml:space="preserve">Стругање (планирање) на постојниот коловоз </t>
  </si>
  <si>
    <t>2.64</t>
  </si>
  <si>
    <t>2.7</t>
  </si>
  <si>
    <t>Дислокација на постојни столбови за инсталации</t>
  </si>
  <si>
    <t>2.8</t>
  </si>
  <si>
    <t>Чистење на ѓубре</t>
  </si>
  <si>
    <t>Машински ископ на земја во широк откоп  III и IV категорија  со утовар и транспорт до локација или депонија посочена од страна на Инвеститорот -Општината.</t>
  </si>
  <si>
    <t xml:space="preserve">Изработка на подтло </t>
  </si>
  <si>
    <t xml:space="preserve">Планирање и валирање на постелка </t>
  </si>
  <si>
    <t>3.10</t>
  </si>
  <si>
    <t>Изработка на канали</t>
  </si>
  <si>
    <t xml:space="preserve">м3 </t>
  </si>
  <si>
    <t>3.10.9</t>
  </si>
  <si>
    <t>Чистење на пропусти</t>
  </si>
  <si>
    <t>3.10.9.5</t>
  </si>
  <si>
    <t>Нивелирање на постоечките капаци од постоечки шахти до кота на асфалт</t>
  </si>
  <si>
    <t>3.11</t>
  </si>
  <si>
    <t>Изработка на стабилизирана банкина изработена од материјал ист како Т.С. 4.1</t>
  </si>
  <si>
    <t>3.13</t>
  </si>
  <si>
    <t>Чистење и оформување на постојани земјани канафки и канали</t>
  </si>
  <si>
    <t>Набавка, транспорт и вградување на битуминизиран носив слој БНС  22СА d=7см</t>
  </si>
  <si>
    <t>4.43</t>
  </si>
  <si>
    <t>Премачкување на слоевите на стар со нов асфалт со РБ200</t>
  </si>
  <si>
    <t>4.52</t>
  </si>
  <si>
    <t>4.62</t>
  </si>
  <si>
    <t>Набавка, транспорт и вградување на битуменска емулзија од 0.3-0.5 кг/м2 врз претходно исчистена и обеспрашена површина.</t>
  </si>
  <si>
    <t>Набавка, транспорт и вградување на бетон во оплата МБ30</t>
  </si>
  <si>
    <t>бр</t>
  </si>
  <si>
    <t>6. КАБЛОВСКА КАНАЛИЗАЦИЈА</t>
  </si>
  <si>
    <t>3.2
8
10.2</t>
  </si>
  <si>
    <t>Набавка, транспорт, ископ и бетонирање на темели за носачи на сообраќајни знаци со бетон МБ20 и димензии 40X40X50 cm</t>
  </si>
  <si>
    <t>Демонтажа  и транспорт до депо на постојна вертикална сигнализација (сообраќаен знак, носач и темел)</t>
  </si>
  <si>
    <t>7.3 СООБРАЌАЈНА ОПРЕМА</t>
  </si>
  <si>
    <t>Набавка, транспорт, ископ и бетонирање на темели за столпчиња за покажување на насоката на движење (насочници) со бетон МБ20 и димензии 20X20X30 cm</t>
  </si>
  <si>
    <t xml:space="preserve">Набавка, транспорт и поставување на опрема за означување на работ на коловоз - рефлектирачки ознаки </t>
  </si>
  <si>
    <t>Набавка, транспорт и поставување на опрема за означување на препреки - табли за означување на остра кривина</t>
  </si>
  <si>
    <t xml:space="preserve">Набавка, транспорт и поставување на опрема за насочување и водење на сообраќајот - маркери во бела/жолта боја (катадиоптри) </t>
  </si>
  <si>
    <t>ГРАДЕЖНО ЗЕМЈАНИ РАБОТИ</t>
  </si>
  <si>
    <t>Набавка,транспорт и поставување на слој од ситен песок со дебелина на слој од 10 цм над положените кабли</t>
  </si>
  <si>
    <t>Поставување на бетонско постоље 0,8х0,4х0,6 од бетон МБ 30 за типски разводен ормар
- постоље за ормар НКРО</t>
  </si>
  <si>
    <t>Набавка,транспорт и поставување на пластични цевки Ф100 мм за премин на каблови под патот во веќе ископан ров</t>
  </si>
  <si>
    <t>Поставување на бетонска призма изработена од МБ 30 за ознаки на каблови на месингана плоча за обележување на премин на кабел под пат</t>
  </si>
  <si>
    <t>СПРОВОДНИЦИ ВО ЗЕМЈА</t>
  </si>
  <si>
    <t>Набавка,транспорт и полагање на кабел во припремен ров тип ППОО-А-4х35 мм2</t>
  </si>
  <si>
    <t>м</t>
  </si>
  <si>
    <t>Приклучување на краевите на кабловите во разводните таблички во столбовите за осветление со кабел папучи способно за работа</t>
  </si>
  <si>
    <t>Наставување на напојниот вод во земја со кабловски глави</t>
  </si>
  <si>
    <t>РАЗВОДНИ ТАБЛИ И ОРМАРИ</t>
  </si>
  <si>
    <t>Набавка, транспорт и монтирање на Типски разводен ормар РО изработен од двапати декапиран лим, минимизиран и офарбан, со клуч тип дистрибуција со шини и клеми за влез и излез на кабловите во кој ке се смести следната опрема:</t>
  </si>
  <si>
    <t>- 1 бр. броило тросистемско директно 3х380/220 В, 10-40А
- 1 бр. Форел 26 со фото сонда
- 1 бр. Уклопен часовник
- 2 бр. Склопници ЦНМ
- 1 бр. Гребенести склопки 25-91-у
- 1 бр. Гребенести склопки 25-92-у
- 1 бр. Гребенести склопки 25-92-у
- 1 бр. Автоматски осигура~и СТ68.1/Л25А
- 9 бр. Автоматски осигура~и СТ68.1/Л25А
- 1 бр. Склопка АС63/П63А/К1,К2</t>
  </si>
  <si>
    <t>ВКУПНО за 6. КАБЛОВСКА КАНАЛИЗАЦИЈА:</t>
  </si>
  <si>
    <t>Набавка, транспорт и вградување на битуминизиран носив слој БНС  22СА  д=7см</t>
  </si>
  <si>
    <t>Набавка, транспорт и вгардување на бетонски павер елементи 20/10/6 за тротоар поставен на ситен песок од 3-5см.</t>
  </si>
  <si>
    <t>Набавка,транспорт и вградување на мали бетонски рабници 8/15/50, МB40 на темел од МB20 со фугирање.</t>
  </si>
  <si>
    <t>4.5</t>
  </si>
  <si>
    <t xml:space="preserve">Обележување и осигурување на трасата </t>
  </si>
  <si>
    <t>5.2.1</t>
  </si>
  <si>
    <t>Машински ископ на земја во широк откоп за каналски ров со широчина од 1.0м и длабочина д=0-2м, со одлагање на земјата на 1,0м покрај ровот од табела W= 1154.71m3</t>
  </si>
  <si>
    <t>машински ископ   95% (1154.71х 95%)</t>
  </si>
  <si>
    <t>рачен ископ кај инсталации и слично 5% (1154.71х5%)</t>
  </si>
  <si>
    <t xml:space="preserve">машински ископ 5та категорија </t>
  </si>
  <si>
    <t>5.2.2</t>
  </si>
  <si>
    <t>Планирање на дното на ровот од 2-3cm</t>
  </si>
  <si>
    <t>5.2.3</t>
  </si>
  <si>
    <t>Набавка, транспорт и насипување на ситен песок во слој од 10cm под, и околу 20cm над цевката</t>
  </si>
  <si>
    <t>Ров со цевки ОД400 Л=300м х 0,58м2/м1</t>
  </si>
  <si>
    <t>Ров со цевки ОД3150 Л=255м х 0,61м2/м1</t>
  </si>
  <si>
    <t>5.2.4</t>
  </si>
  <si>
    <t>Машинско и рачно затрупување на ровот со природен материјал од претходен ископ</t>
  </si>
  <si>
    <t>5.2.5</t>
  </si>
  <si>
    <t>Машински утовар и транспорт на вишокот материјал на растојание до 3км</t>
  </si>
  <si>
    <t>Поставување на трака за обезбедување на ровот</t>
  </si>
  <si>
    <t>Набавка, транспорт и монтажа на PE канализациони цевски со класа на крутост SN4 според EN ISO 9969, цевките мораат да поседуваат комплет документација и сертификат на квалитет од ЕУ институт</t>
  </si>
  <si>
    <t>DN 315мм Л=6.00m за цевковод SN4</t>
  </si>
  <si>
    <t>DN 400мм Л=6.00m за цевковод SN4</t>
  </si>
  <si>
    <t>DN 200мм Л=3.00m за тиролски зафат</t>
  </si>
  <si>
    <t>DN 400мм Л=6.00m за одвод од сливници</t>
  </si>
  <si>
    <t>Набавка, транспорт и монтажа на Ревизиони (Rotomolding) шахти од готови PP-HM елементи како дно со кинети, продолжеток и конус и капак со носвиост до 40КН се комплет со сите додадни елементи, документација и сертификат за квалитет од ЕУ институти. Шахтите се монтираат врз подлога од д=10cm песок. Приклучувањето на цевките треба да го изврши стручна екипа со сертификат за работа со ПЕ елементи. Цевките од сливниците и тирослките решетки да се приклучат во елемент Е2 односно висина 10-20cm над горната ивица на елемент Е3 односно базата на ревизионата шахта. Сите споеви да бидат да се извршат со специјално лепило, кое го предлага производитеделот на цевките. Количини за предмер (од табела за спецификација на шахти и сливници)</t>
  </si>
  <si>
    <t>Видови на капаци (конуси)</t>
  </si>
  <si>
    <t>а</t>
  </si>
  <si>
    <t>Елемент висок Капак (CAP DM/1) H=500</t>
  </si>
  <si>
    <t>б</t>
  </si>
  <si>
    <t>Елемент висок Капак (CAP DM/1) H=600</t>
  </si>
  <si>
    <t>в</t>
  </si>
  <si>
    <t>Елемент висок Капак (CAP DM/1) H=700</t>
  </si>
  <si>
    <t>Видови на продолжетоци на Шахти</t>
  </si>
  <si>
    <t xml:space="preserve">Елемент 2 (PP - продолжеток (EX x500) </t>
  </si>
  <si>
    <t xml:space="preserve">Елемент 3 (PP - продолжеток (EX x750) </t>
  </si>
  <si>
    <t xml:space="preserve">Елемент 4 (PP - продолжеток (EX x1000) </t>
  </si>
  <si>
    <t>г</t>
  </si>
  <si>
    <t xml:space="preserve">Елемент 5 (PP -  Каскаден продолжеток (KAS EX 500) </t>
  </si>
  <si>
    <t>Видови на бази на Шахти</t>
  </si>
  <si>
    <t>Елемент 1 (PP - база - дно излез 180 ДН 325/400</t>
  </si>
  <si>
    <t>Видови на сливици со шахта</t>
  </si>
  <si>
    <t>Набавка, транспорт и вградување на OD 500 готов типски монтажен сливиник со цевка Н=0,90м дел за одвод НД 160 за решетки за атмосферска вода тип 500х500. Се комплет по детал на Конти хидропласт</t>
  </si>
  <si>
    <t xml:space="preserve">Набавка, транспорт и монтажа на метален капак РП 213 (класа Д400), за покривање на шахтите </t>
  </si>
  <si>
    <t>Набавка, транспорт и вградување на бетон МБ 30 за бетонска стабилизациона плоча д=15cm за шахти и сливници за рамномерно распределување на сообраќајниот товар. Се комплет од м3 вградено</t>
  </si>
  <si>
    <t>Изработка на приклучок од тиролски зафати во постоечки бетонски шахти за цевка Ф200 на висина 50cm од дно на шахта. Комплет со бушење и бетонирање. Комплет од парче</t>
  </si>
  <si>
    <t>Испитување на канализационите цевки за водонепропусност со вода под притисок од 0,50 бари</t>
  </si>
  <si>
    <t>5.4.1</t>
  </si>
  <si>
    <t>Размерување и нивелирање на тиролскиот захват со димензии (6.50х1.20)</t>
  </si>
  <si>
    <t>5.4.2</t>
  </si>
  <si>
    <t>Машински тесен ископ на земја од 3 и 4 категорија за каналски ров со ширина ш=1,20м, должина Л=6.50м и висина Н=1.10м со утовар и одвоз на депонија</t>
  </si>
  <si>
    <t>5.4.3</t>
  </si>
  <si>
    <t xml:space="preserve">Планирање и набивање на дно на канал </t>
  </si>
  <si>
    <t>5.4.4</t>
  </si>
  <si>
    <t xml:space="preserve">Набавка, транспорт и поставување на слој од шљунак д=15cm под дното на каналот </t>
  </si>
  <si>
    <t>5.4.5</t>
  </si>
  <si>
    <t>Двострано шаловање и бетонирање на ѕидови на канал со димензии д=20cm 5.70x0.90x0.80</t>
  </si>
  <si>
    <t>Ѕидови 2х (0.90х6.00х0.20)</t>
  </si>
  <si>
    <t>Ѕидови 2х (0.90х0.80х0.20)</t>
  </si>
  <si>
    <t>Патос д=15cm</t>
  </si>
  <si>
    <t>5.4.6</t>
  </si>
  <si>
    <t xml:space="preserve">Набавка, транспорт и вградување на арматура </t>
  </si>
  <si>
    <t>по спецификација од Ф6 до ф10 - ребреста</t>
  </si>
  <si>
    <t xml:space="preserve">електро варена мрежа </t>
  </si>
  <si>
    <t>5.4.7</t>
  </si>
  <si>
    <t xml:space="preserve">Изработка на метална решетка со димензии 0.55х5.70 од метални профили, по детаљ сметан по кг </t>
  </si>
  <si>
    <t xml:space="preserve">Обележување и осигурување на трасата на каналскиот ров по прописи за земјени работи. </t>
  </si>
  <si>
    <t>Рачен ископ на ров (20%)со димензии 0,4х0,8x150м во земја од 3 и 4 категорија. Ископот се прави за фино планирање на ровот со нивелирање на длабочината за поставување на каблите.</t>
  </si>
  <si>
    <t>Затрупување на каналски ровови до височина од 30 см над горното теме на кабелот или цевката со селектиран материјал во кој нема камења поголеми од 2см ,корења,градежен шут и друг вид на материјал со набивање.</t>
  </si>
  <si>
    <t>6.6</t>
  </si>
  <si>
    <t>6.7</t>
  </si>
  <si>
    <t>Ископ на дупки за бетонски фундаменти со димензии 1x1x1mх26 броја</t>
  </si>
  <si>
    <t>6.8</t>
  </si>
  <si>
    <t>6.9</t>
  </si>
  <si>
    <t>Набавка транспорт и полагање на кабел PP00 - A  4x16mm2 од НКРО до секој столб</t>
  </si>
  <si>
    <t>6.10</t>
  </si>
  <si>
    <t>6.11</t>
  </si>
  <si>
    <t>6.12</t>
  </si>
  <si>
    <t>Набавка транспорт и монтажа на поцинкувана трака FeZn 25x3mm во ров.</t>
  </si>
  <si>
    <t>6.13</t>
  </si>
  <si>
    <t>Рачно премачкување на вертикални и хоризонтални споеви меѓу стар и нов асфалт со разреден битумен РБ-200</t>
  </si>
  <si>
    <t>Рушење на постоечки асфалт од коловоз, складирање во депонија обезбедена од инвеститорот</t>
  </si>
  <si>
    <t>Дислокација (изместување) на бандери од ЕСМ</t>
  </si>
  <si>
    <t>Рушење на постоечка жичена ограда</t>
  </si>
  <si>
    <t>Машински ископ на хумус и транспорт до депонија до 10км</t>
  </si>
  <si>
    <t>Машински ископ на земјен материјал со утовар и транспорт до депонија до 10км</t>
  </si>
  <si>
    <t>III и IV-категорија</t>
  </si>
  <si>
    <t>V-VI-категорија</t>
  </si>
  <si>
    <t>Машински тесен ископ на земјен материјал со утовар и транспорт до депонија до 10км</t>
  </si>
  <si>
    <t>2.6</t>
  </si>
  <si>
    <t>Планирање, валирање на машинско збивање на постелица со модул на стисливост Мс=50Мра</t>
  </si>
  <si>
    <t>Изработка на насип до потребна збиеност со набавка и транспорт од позајмиште, согласно технички услови</t>
  </si>
  <si>
    <t>Изработка на подтло до потребна збиеност, планирање, валирање на машинско збивање со модул на стисливост Мс=50 Мра</t>
  </si>
  <si>
    <t>2.9</t>
  </si>
  <si>
    <t>Изработка на косини, начин согласно технички услови</t>
  </si>
  <si>
    <t xml:space="preserve">м1 </t>
  </si>
  <si>
    <t>Нивелирање на постоечки шахти, коти на проектирана нивелета, согласно детаљ</t>
  </si>
  <si>
    <t xml:space="preserve">Набавка,транспорт и уградување на тампонски слој од дробен камен матријал за тротоари до потребна збиеност 40 Мр согласно технички услови, фракција 0-64 </t>
  </si>
  <si>
    <t xml:space="preserve">Набавка,транспорт и уградување на тампонски слој од дробен камен матријал за коловоз до потребна збиеност 95 Мр согласно технички услови, фракција 0-64 </t>
  </si>
  <si>
    <t>Прскање со битуменска емулзија 600gr/m2 на постоечки тампонски слој со набавка и транспорт</t>
  </si>
  <si>
    <t>Набавка,транспорт и вградување на битуминизиран носив слој БНXС 16 со d=7см согласно технички услови</t>
  </si>
  <si>
    <t>Набавка,транспорт и вградување на бетонски рабници 8/20 МB согласно МКС ЕН 1340 или еквивалентно на бетонска подлога МВ 25</t>
  </si>
  <si>
    <t>4.6</t>
  </si>
  <si>
    <t>Набавка транспорт и вгрдаување на бетонски рабник 18/24 МВ согласно МКС ЕН 1340 или еквивалентно на бетонска подлога МВ 25</t>
  </si>
  <si>
    <t>4.7</t>
  </si>
  <si>
    <t>Набавка, транспорт и вградување на подлога од песок под бехатоните со д=5см</t>
  </si>
  <si>
    <t>4.9</t>
  </si>
  <si>
    <t>Сите припремни работи-како организација на градилиште, обезбедување и примена на сите законски мерки за заштита на околината и вработените како и превземање на заштитни мерки за обезбедување на јамите и рововите према техничките прописи да се превидат и применат при оперативна изведба на објектот</t>
  </si>
  <si>
    <t>Геодетско обележување, исколчување и пратење на ископите при изведба на трасата за атмосферска канализација</t>
  </si>
  <si>
    <t>Лоцирање на постојни подземни инсталации со внимателен ископ, снимање на фактичката состојба и заштита на пронајдените инсталации</t>
  </si>
  <si>
    <t>Изработка на подграда кај слабо носиви почви подлабоки од 1.25 при јак земјан притисок (предвидено 30% 667.68*0.4*2*1.4=м2)</t>
  </si>
  <si>
    <t>Машински ископ на земја 80% за ров во тесен обем во материјал III и IV кат. Длабочина од 0 до 2.0м по табела за ископ на земјани маси (956.92*0.8=765.54)</t>
  </si>
  <si>
    <t>Рачен ископ на земја 20% за ров во тесен обем материја III и IV кат.  Длабочина од 0 до 2.0м по табела за ископ на земјани маси (956.92*0.2=191.38)</t>
  </si>
  <si>
    <t>Фино планирање и набивање на дното на ровот 48.50*0.8+264.21*0.8+282.21*1+66.26*1.4+6.5**1.4+619*1.2*2.3=686.68</t>
  </si>
  <si>
    <t>Набавка, транспорт и поставување на постелка од песок d=10cm под, околу и 10cm над цевка</t>
  </si>
  <si>
    <t>Машински утовар и транспорт на целиот ископан материјал од 3та и 4та категорија во званична депонија L=10км</t>
  </si>
  <si>
    <t>Набавка, транспорт, насипување и набивање во слоеви на ровот, со дробен камен фракција 0-50 до потребна збиеност со испитување</t>
  </si>
  <si>
    <t>Набавка,транспорт и вградување на тело на улични сливници од армирано бетонски цефки ф400мм со висина 1.40 на бетонски фундамент во се према даден детал</t>
  </si>
  <si>
    <t>Набавка, транспорт и вградување на лиено железни решетки за сливници според МКС EH 124 класа D400, према даден детал со механизам за заклучување</t>
  </si>
  <si>
    <t>Набавка, транспорт и монтажа на ID250mm полиприпиленски канализациони цевки со класа на крутост SN8, според стандард МКС EH 124-2, или еквивалентно со приклучна спојка за сливници.</t>
  </si>
  <si>
    <t>м'</t>
  </si>
  <si>
    <t xml:space="preserve">Набавка, транспорт и монтажа на ID300mm полиприпиленски канализациони цевки со класа на крутост SN8, според стандард МКС EH 124-2, или еквивалентно со приклучна спојка </t>
  </si>
  <si>
    <t xml:space="preserve">Набавка, транспорт и монтажа на ID400mm полиприпиленски канализациони цевки со класа на крутост SN8, според стандард МКС EH 124-2, или еквивалентно со приклучна спојка </t>
  </si>
  <si>
    <t xml:space="preserve">Набавка, транспорт и монтажа на ID600mm полиприпиленски канализациони цевки со класа на крутост SN8, според стандард МКС EH 124-2, или еквивалентно со приклучна спојка </t>
  </si>
  <si>
    <t xml:space="preserve">Набавка, транспорт и монтажа на ID700mm полиприпиленски канализациони цевки со класа на крутост SN8, според стандард МКС EH 124-2, или еквивалентно со приклучна спојка </t>
  </si>
  <si>
    <t>ком</t>
  </si>
  <si>
    <t>Набавка транспорт и монтажа на армирано бетонски шахти од високовибирани готови елементи на бетонски фундамент со изработка на двојна арм.бетонска горна плоча МБ30, со комплет изработка на кинета и набавка и монтажа на железни качувалки со длабина на шахти од 1.00 до 1.25м</t>
  </si>
  <si>
    <t>Набавка транспорт и монтажа на армирано бетонски шахти од високовибирани готови елементи на бетонски фундамент со изработка на двојна арм.бетонска горна плоча МБ30, со комплет изработка на кинета и набавка и монтажа на железни качувалки со длабина на шахти од 1.26 до 1.6м</t>
  </si>
  <si>
    <t>Испитување на водонепропусност на цевководот према важечките технички прописи, нормативи и стандард ЕН 1610 за ваков вид на работа примено и документирано од надзорен орган</t>
  </si>
  <si>
    <t>Набавка транспорт и монтажа ба чепови за затварање на предвидени краци DN300</t>
  </si>
  <si>
    <t>Изработка на приклучоци во постоечки шахти како реципиенти на постоечки канали, со пробивање и затварање на отвори</t>
  </si>
  <si>
    <t>ВКУПНО за 2. ЗЕМЈАНИ РАБОТИ:</t>
  </si>
  <si>
    <t>ВКУПНО за 3. БЕТОНСКИ РАБОТИ:</t>
  </si>
  <si>
    <t>ВКУПНО за 4. МОНТАЖНИ РАБОТИ:</t>
  </si>
  <si>
    <t>Опис на работите Крак 2</t>
  </si>
  <si>
    <t>Изработка на подграда кај слабо носиви почви подлабоки од 1.25 при јак земјан притисок (предвидено 5% 83.15*0.5*2*1.1=м2)</t>
  </si>
  <si>
    <t>Машински ископ на земја 80% за ров во тесен обем во материјал III и IV кат. Длабочина од 0 до 2.0м по табела за ископ на земјани маси (80.71*0.8=64.57)</t>
  </si>
  <si>
    <t>Рачен ископ на земја 20% за ров во тесен обем материја III и IV кат.  Длабочина од 0 до 2.0м по табела за ископ на земјани маси (80.71,00*0.2=16.14)</t>
  </si>
  <si>
    <t>Фино планирање и набивање на дното на ровот 83.15*0.8=66.52</t>
  </si>
  <si>
    <t xml:space="preserve">Набавка, транспорт и вградување на лиено железен фиксен капак со кружен отвор Ф600 мм поставен на претходно изведеба А:Б плоча според стандард МКС EH 124-2 од 80кг за носивост од 400 KN(RP 213) или еквивалентно </t>
  </si>
  <si>
    <t>Набавка транспорт и вградување на лиено железен фиксен капак со кружен отвор Ф600мм поставен на претходно изведена А:Б плоча, според стандард МКС ЕН 124-2 од 80кг за носивост од 400 KN (RP 213) или еквивалентно</t>
  </si>
  <si>
    <t>Непредвидени
 работи (10%)</t>
  </si>
  <si>
    <t>Предмер Пресметка Бр.1: РЕКОНСТРУКЦИЈА НА УЛИЦА ИЛИДЕНСКА - село Ратево</t>
  </si>
  <si>
    <t>ВКУПНО ЗА ОПШТИНА БЕРОВО  (ден. без ДДВ):</t>
  </si>
  <si>
    <r>
      <t>ВКУПНО ЗА ОПШТИНА</t>
    </r>
    <r>
      <rPr>
        <b/>
        <sz val="11"/>
        <color rgb="FF000000"/>
        <rFont val="StobiSerif Regular"/>
        <family val="3"/>
      </rPr>
      <t xml:space="preserve"> КАРБИНЦИ</t>
    </r>
    <r>
      <rPr>
        <b/>
        <sz val="11"/>
        <color indexed="8"/>
        <rFont val="StobiSerif Regular"/>
        <family val="3"/>
      </rPr>
      <t xml:space="preserve"> (ден. без ДДВ):</t>
    </r>
  </si>
  <si>
    <r>
      <t>ВКУПНО ЗА ОПШТИНА ПРОБИШТИП</t>
    </r>
    <r>
      <rPr>
        <b/>
        <sz val="11"/>
        <color rgb="FF000000"/>
        <rFont val="StobiSerif Regular"/>
        <family val="3"/>
      </rPr>
      <t xml:space="preserve"> </t>
    </r>
    <r>
      <rPr>
        <b/>
        <sz val="11"/>
        <color indexed="8"/>
        <rFont val="StobiSerif Regular"/>
        <family val="3"/>
      </rPr>
      <t xml:space="preserve"> (ден. без ДДВ):</t>
    </r>
  </si>
  <si>
    <r>
      <t>ВКУПНО ЗА ОПШТИНА</t>
    </r>
    <r>
      <rPr>
        <b/>
        <sz val="11"/>
        <color rgb="FF000000"/>
        <rFont val="StobiSerif Regular"/>
        <family val="3"/>
      </rPr>
      <t xml:space="preserve"> ЧЕШИНОВО-ОБЛЕШЕВО </t>
    </r>
    <r>
      <rPr>
        <b/>
        <sz val="11"/>
        <color indexed="8"/>
        <rFont val="StobiSerif Regular"/>
        <family val="3"/>
      </rPr>
      <t>(ден. без ДДВ):</t>
    </r>
  </si>
  <si>
    <t>Предмер Пресметка Бр.1: РЕКОНСТРУКЦИЈА НА УЛИЦА „МАРШАЛ ТИТО ВО СЕЛО ЧЕШИНОВО“, делница 1 км 0+000,00-км 0+624,97</t>
  </si>
  <si>
    <t xml:space="preserve"> РЕКОНСТРУКЦИЈА НА ДЕЛ ОД УЛИЦА „3 ти АПРИЛ“ од стац. км 0+000.00 до км 0+727.10</t>
  </si>
  <si>
    <t>парчe</t>
  </si>
  <si>
    <t>СЕ ВКУПНО</t>
  </si>
  <si>
    <t>Планирање и валирање на постелка</t>
  </si>
  <si>
    <t>4.9.5</t>
  </si>
  <si>
    <t>/</t>
  </si>
  <si>
    <t>5.1. ПРЕТХОДНИ РАБОТИ</t>
  </si>
  <si>
    <t>5.2. ЗЕМЈЕНИ РАБОТИ</t>
  </si>
  <si>
    <t>5.3. МОНТАЖЕРСКИ РАБОТИ</t>
  </si>
  <si>
    <t>5.4</t>
  </si>
  <si>
    <t>Изведувачот има обврска да ги подобри или да изработи објекти (легнати рабници, пристапни рампи и сл. зависно од потребата) за чувствителните групи на корисниции (колички за луѓе со посебни потреби, колички за бебиња, и сл.) со цел да им овозможи на истите непречен пристап до коловоз и од коловоз. Ширината на овие објекти ќе биде определена во договор со Надзорниот Орган</t>
  </si>
  <si>
    <t xml:space="preserve">Изведувачот е одговорен за управување на сообраќајот за време на изведување на работи на пат вклучително и по завршување на работното време, како и во периодот од завршување на градежните работи до целосно означување на утврдениот режим на сообраќај на патот. Изведувачот треба да ја обезбеди, постави и одржува целокупната привремена сообраќајна сигнализација и опрема неопходна за безбедно одвивање на сообраќајот и да го означи привремениот режим на сообраќај согласно одобрениот сообраќаен проект за времена измена на режимот на сообраќај, притоа почитувајќи ги и применувајќи ги во целост условите наведени во одобренијата и согласностите издадени од соодветните институции. </t>
  </si>
  <si>
    <t>Рушење на постоечки цевасти пропусти со транспорт на депонија</t>
  </si>
  <si>
    <t>Рушење на постоечка коловозна конструкција  со транспорт на депонија</t>
  </si>
  <si>
    <r>
      <t xml:space="preserve">Изработка и поставување на БЦП </t>
    </r>
    <r>
      <rPr>
        <sz val="12"/>
        <color theme="1"/>
        <rFont val="StobiSerifCn Regular"/>
        <family val="3"/>
      </rPr>
      <t>Ø</t>
    </r>
    <r>
      <rPr>
        <sz val="12"/>
        <color theme="1"/>
        <rFont val="StobiSerif Regular"/>
        <family val="3"/>
      </rPr>
      <t>800 - комплет</t>
    </r>
  </si>
  <si>
    <t>Тех. Спец.</t>
  </si>
  <si>
    <t xml:space="preserve">ВКУПНО ЗА ОПШТИНА ПРОБИШТИП </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</si>
  <si>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 (L=4.0м)</t>
  </si>
  <si>
    <t>10.2</t>
  </si>
  <si>
    <t>Набавка, транспорт, ископ и бетонирање на темели за носачи на сообраќајни знаци со бетон најмалку МБ20 и  димензии најмалку 40X40X50 cm</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</si>
  <si>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  (L=3м)</t>
  </si>
  <si>
    <t>10.3</t>
  </si>
  <si>
    <t>Расчистување на трасата од грмушки, дрвја и корења</t>
  </si>
  <si>
    <t>БАРАЊЕ ЗА ПОНУДИ - Тендер 5 - Дел 5 - Анекс Бр. 1
Реф. Бр.: LRCP-9034-MK-RFB-A.2.1.5 - Тендер 5 -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</si>
  <si>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1. ВКУПНО ЗА ОПШТИ РАБОТИ: </t>
  </si>
  <si>
    <t>1. ВКУПНО  ЗА ОПШТИ РАБОТИ:</t>
  </si>
  <si>
    <t>4. ОДВОДНУВАЊЕ:</t>
  </si>
  <si>
    <t>5. ГOРЕН СТРОЈ</t>
  </si>
  <si>
    <t>ВКУПНО за 5. АРМИРАНО БЕТОНСКИ РАБОТИ:</t>
  </si>
  <si>
    <t>ВКУПНО за 6. СООБРАЌАЈНО СИГНАЛИЗАЦИЈА И ОПРЕМА:</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</si>
  <si>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 (L=3м)</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</si>
  <si>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 (L=4м)</t>
  </si>
  <si>
    <t>7. ВКУПНО ЗА СООБРАЌАЈНА СИГНАЛИЗАЦИЈА И ОПРЕМА:</t>
  </si>
  <si>
    <t>БАРАЊЕ ЗА ПОНУДИ - Тендер 5 - Дел 5 - Анекс 1
Реф. Бр.: LRCP-9034-MK-RFB-A.2.1.5 - Тендер 5 -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t>
  </si>
  <si>
    <t xml:space="preserve"> 1. ОПШТИ РАБОТИ</t>
  </si>
  <si>
    <r>
      <rPr>
        <b/>
        <sz val="12"/>
        <rFont val="StobiSerifRegular"/>
        <charset val="204"/>
      </rPr>
      <t>5. ГРАДЕЖНО КОНСТРУКТИВЕН ДЕЛ</t>
    </r>
    <r>
      <rPr>
        <sz val="12"/>
        <rFont val="StobiSerifRegular"/>
        <charset val="204"/>
      </rPr>
      <t xml:space="preserve">  </t>
    </r>
    <r>
      <rPr>
        <b/>
        <sz val="12"/>
        <rFont val="StobiSerifRegular"/>
        <charset val="204"/>
      </rPr>
      <t>(ПОТПОРНИ ЅИДОВИ)</t>
    </r>
  </si>
  <si>
    <t>5.1 ЗЕМЈЕНИ РАБОТИ</t>
  </si>
  <si>
    <t>Попречно сечење на постоечки асфалт д=7 см</t>
  </si>
  <si>
    <t>Подигање и спуштање на ревизиони шахти на кота на нивелета.</t>
  </si>
  <si>
    <t>Набавка, транспорт и полагање на GAL штитници</t>
  </si>
  <si>
    <t xml:space="preserve">       </t>
  </si>
  <si>
    <t xml:space="preserve">5. ОДВОДНУВАЊЕ (АТМОСФЕРСКА КАНАЛИЗАЦИЈА)           </t>
  </si>
  <si>
    <t>5.1. ВКУПНО ЗА ПРЕТХОДНИ РАБОТИ:</t>
  </si>
  <si>
    <t>5.4. ТИРОЛСКИ ЗАХВАТ Л=6.0м (бр.3)</t>
  </si>
  <si>
    <t>5. ВКУПНО ЗА ОДВОДНУВАЊЕ (АТМОСФЕРСКА КАНАЛИЗАЦИЈА):</t>
  </si>
  <si>
    <t>6. КОМУНАЛНИ ИНСТАЛАЦИИ (оптички,енергетски кабли)</t>
  </si>
  <si>
    <t>ВКУПНО за 5. ОДВОДНУВАЊЕ (АТМОСФЕРСКА КАНАЛИЗАЦИЈА):</t>
  </si>
  <si>
    <t>Набавка транспорт и вградување на подлога од ситен песок при полагање на кабелот 10 + 10 см.</t>
  </si>
  <si>
    <t>Утовар и транспорт на вишокот земја на растојание до 3 км на дозволена депонија.</t>
  </si>
  <si>
    <t>5.2 БЕТОНСКИ РАБОТИ</t>
  </si>
  <si>
    <t>5.3 АРМИРАЧКИ РАБОТИ</t>
  </si>
  <si>
    <t>5.4 РАЗНИ РАБОТИ</t>
  </si>
  <si>
    <t>7. КОМУНАЛНИ ИНСТАЛАЦИИ (оптички, енергетски кабли)</t>
  </si>
  <si>
    <t>5.4 ВКУПНО ЗА РАЗНИ РАБОТИ:</t>
  </si>
  <si>
    <t>5. ВКУПНО ЗА ГРАДЕЖНО КОНСТРУКТИВЕН ДЕЛ  (ПОТПОРНИ ЅИДОВИ):</t>
  </si>
  <si>
    <t>ВКУПНО за 1.  ОПШТИ РАБОТИ:</t>
  </si>
  <si>
    <t>ВКУПНО за 4. ОДВОДНУВАЊЕ</t>
  </si>
  <si>
    <t xml:space="preserve">ВКУПНО за 5. ГОРЕН СТРОЈ: </t>
  </si>
  <si>
    <t>Опис на работите на Крак 1</t>
  </si>
  <si>
    <t xml:space="preserve">СЕ ВКУПНО - РЕКОНСТРУКЦИЈА НА УЛИЦА МАРШАЛ ТИТО ВО С.ЧЕШИНОВО делница 1 км 0+000,00-км 0+624,97 </t>
  </si>
  <si>
    <t>2. ВКУПНО ПРИПРЕМНИ РАБОТИ:</t>
  </si>
  <si>
    <t>3. ВКУПНО ЗА ДОЛЕН СТРОЈ:</t>
  </si>
  <si>
    <t>4. ВКУПНО ЗА ОДВОДНУВАЊЕ:</t>
  </si>
  <si>
    <t>6. ВКУПНО ЗА СООБРАЌАЈНА СИГНАЛИЗАЦИЈА И ОПРЕМА:</t>
  </si>
  <si>
    <t>5.1 ВКУПНО ЗА ЗЕМЈЕНИ РАБОТИ:</t>
  </si>
  <si>
    <t>ВКУПНО за 6. ОДВОДНУВАЊЕ:</t>
  </si>
  <si>
    <t>8. СООБРАЌАЈНА СИГНАЛИЗАЦИЈА И ОПРЕМА</t>
  </si>
  <si>
    <t>7. ВКУПНО ЗА КОМУНАЛНИ ИНСТАЛАЦИИ:</t>
  </si>
  <si>
    <t>6. ВКУПНО ЗА ОДВОДНУВАЊЕ:</t>
  </si>
  <si>
    <t>8.1 ВЕРТИКАЛНА СИГНАЛИЗАЦИЈА</t>
  </si>
  <si>
    <t>8.2 ХОРИЗОНТАЛНА СИГНАЛИЗАЦИЈА</t>
  </si>
  <si>
    <t>ВКУПНО за 7. КОМУНАЛНИ ИНСТАЛАЦИИ:</t>
  </si>
  <si>
    <t>СЕ ВКУПНО -  РЕКОНСТРУКЦИЈА НА  УЛ. 3ти АПРИЛ од стац. км 0+000.00 до км 0+727.10</t>
  </si>
  <si>
    <t>5. ВКУПНО ЗА ГОРЕН СТРОЈ:</t>
  </si>
  <si>
    <t>2. ВКУПНО ЗА ПРИПРЕМНИ РАБОТИ:</t>
  </si>
  <si>
    <t xml:space="preserve">5. ВКУПНО АРМИРАНО БЕТОНСКИ РАБОТИ: </t>
  </si>
  <si>
    <t>4. ВКУПНО ЗА ГОРЕН СТРОЈ:</t>
  </si>
  <si>
    <r>
      <t xml:space="preserve">БАРАЊЕ ЗА ПОНУДИ - Тендер 5 - Дел 5  - </t>
    </r>
    <r>
      <rPr>
        <b/>
        <u/>
        <sz val="12"/>
        <rFont val="StobiSerif Regular"/>
        <family val="3"/>
      </rPr>
      <t>АНЕКС БР. 1</t>
    </r>
    <r>
      <rPr>
        <b/>
        <sz val="12"/>
        <rFont val="StobiSerif Regular"/>
        <family val="3"/>
      </rPr>
      <t xml:space="preserve">
Реф. Бр.: LRCP-9034-MK-RFB-A.2.1.5 - Тендер 5 -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t>
    </r>
  </si>
  <si>
    <t xml:space="preserve">ТЕНДЕР 5 ДЕЛ 5 - РЕКАПИТУЛАР </t>
  </si>
  <si>
    <t>10.4</t>
  </si>
  <si>
    <t>Попречно и подолжно сечење на постоечки асфалт d=12 см</t>
  </si>
  <si>
    <t>7. ЕЛЕКТРИЧНИ ИНСТАЛАЦИИ ЗА ОСВЕТЛУВАЊЕ</t>
  </si>
  <si>
    <t>7.1</t>
  </si>
  <si>
    <t>7. ВКУПНО ЗА ЕЛЕКТРИЧНИ ИНСТАЛАЦИИ:</t>
  </si>
  <si>
    <t xml:space="preserve">8. ВКУПНО ЗА СООБРАЌАЈНА СИГНАЛИЗАЦИЈА И ОПРЕМА: </t>
  </si>
  <si>
    <t>ВКУПНО ЗА 7. ЕЛЕКТРИЧНИ ИНСТАЛАЦИИ:</t>
  </si>
  <si>
    <t>ВКУПНО за  8. СООБРАЌАЈНА СИГНАЛИЗАЦИЈА И ОПРЕМА:</t>
  </si>
  <si>
    <t>5.2. ВКУПНО ЗА  ЗЕМЈАНИ РАБОТИ:</t>
  </si>
  <si>
    <t xml:space="preserve">Набавка,транспорт и вградување на  бетон  МБ30 за фундаменти </t>
  </si>
  <si>
    <t>8. ЕЛЕКТРИЧНИ ИНСТАЛАЦИИ (Улично осветлување)</t>
  </si>
  <si>
    <t>ВКУПНО за 8. ЕЛЕКТРИЧНИ ИНСТАЛАЦИИ:</t>
  </si>
  <si>
    <t>ВКУПНО за 7. СООБРАЌАЈНА СИГНАЛИЗАЦИЈА И ОПРЕМА:</t>
  </si>
  <si>
    <t>2.62
4.9</t>
  </si>
  <si>
    <t xml:space="preserve">Машински ископ на постоечки тампонски слој според наклоните на новопроектираните напречни профили, комплет со износ на локација предвидена од инвеститор - Општината </t>
  </si>
  <si>
    <t>4.5.2</t>
  </si>
  <si>
    <t>Попречно сечење на постоечки асфалт d=12 см</t>
  </si>
  <si>
    <t>Ед. цена 
(ден. без ДДВ)</t>
  </si>
  <si>
    <t>Изработка на сообраќаен проект за времена измена на режим за сообраќај  и план за привремено управување на сообраќајот</t>
  </si>
  <si>
    <t>РЕКОНСТРУКЦИЈА НА УЛИЦА МАРШАЛ ТИТО ВО С.ЧЕШИНОВО  - Фаза 1, делница 1,  км 0+000,00 - км 0+624,97</t>
  </si>
  <si>
    <t>Набавка, транспорт и поставување на сообраќајни знаци со облик на рамностран триаголник со должина на страните L=900 mm, класа на ретрорефлексија II</t>
  </si>
  <si>
    <t>Набавка, транспорт и монтажа на сообраќајни знаци со облик на круг со дијаметар D=600 mm или осмоаголник со димензии L=600 mm, класа на ретрорефлексија II</t>
  </si>
  <si>
    <t>Набавка, транспорт и поставување на сообраќајни знаци со облик на квадрат со димензии L=600 mm, класа на ретрорефлексија II</t>
  </si>
  <si>
    <t>Набавка, транспорт и поставување на сообраќајни знаци (дополнителна табла) со облик на правоаголник со димензии L=600 mm H=250 mm, класа на ретрорефлексија II</t>
  </si>
  <si>
    <t>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t>
  </si>
  <si>
    <t>Набавка и транспорт, чистење на коловозна површина, маркирање и изведување на тенкослојни  рефлектирачки ознаки во бела боја</t>
  </si>
  <si>
    <t>Изработка на сообраќаен проект за времена измена на режим за сообраќај и план за привремено управување со сообраќајот</t>
  </si>
  <si>
    <t>5. ВКУПНО ЗА ОДВОДНУВАЊЕ:</t>
  </si>
  <si>
    <t>6. ВКУПНО КАБЛОВСКА ИНСТАЛАЦИЈА:</t>
  </si>
  <si>
    <t>Премачкување на заземјителна лента FeZn 25х4 мм со врел битумен, 30 см до излез од земја и до спојот на столбот, како и на крстосувачкото парче на отцепот на лентата во земја</t>
  </si>
  <si>
    <t>Поставување на заштитни коруби (гал штитници)и лента за предупредување над кабловите во ровот</t>
  </si>
  <si>
    <t>Набавка,транспорт и монтажа на заземјителна лента FeZn 30x4 mm во припремен ров, заштитена со битуменски премаз</t>
  </si>
  <si>
    <t>Набавка, транспорт и вградување на тампонски слој од дробен камен д=30 см + 21м3 за ниши до потребна збиеност</t>
  </si>
  <si>
    <t>Набавка, транспорт и вградување на тампонски слој од дробен камен д=30 см, подлога под каналот</t>
  </si>
  <si>
    <t>Изработка на постелица - планум на долен строј</t>
  </si>
  <si>
    <t xml:space="preserve">Набавка, транспорт, чистење на коловозна површина, маркирање и изведување на тенкослојни надолжни рефлектирачки ознаки во бела боја </t>
  </si>
  <si>
    <t>Набавка транспорт и монтажа ( со темелење / анкерисување/набивање - во зависност од теренот и изборот на инвеститорот за согласност со надзорот) на заштитна пешачка ограда</t>
  </si>
  <si>
    <t xml:space="preserve">Набавка, транспорт и поставување на топло поцинкуван рамен цевен носач на сообраќајни знаци и опрема со надворешен дијаметар најмалку D=60 mm и дебелина најмалку 2 mm </t>
  </si>
  <si>
    <t>Набавка, транспорт и поставување на сообраќајни знаци со облик на рамностран триаголник со должина на страните L=900 mm, класа на ретрорефлексија II (Крстосување со првенство на минување со ознака 201)</t>
  </si>
  <si>
    <t>Набавка, транспорт и монтажа на сообраќајни знаци со облик на круг со дијаметар D=600 mm или осмоаголник со димензии L=600 mm, класа на ретрорефлексија II  (Задолжително запирање со ознака 202)</t>
  </si>
  <si>
    <t>Набавка, транспорт и монтажа на сообраќајни знаци со облик на круг со дијаметар D=600 mm, класа на ретрорефлексија II  (Забрана за сообраќај во една насока со ознака 205)</t>
  </si>
  <si>
    <t>Набавка, транспорт и монтажа на сообраќајни знаци со облик на круг со дијаметар D=600 mm, класа на ретрорефлексија II  (Забрана за свртување на десно со ознака 231)</t>
  </si>
  <si>
    <t>Набавка, транспорт и монтажа на сообраќајни знаци со облик на круг со дијаметар D=600 mm, класа на ретрорефлексија II  (Забрана за запирање и паркираање со ознака 236)</t>
  </si>
  <si>
    <t>Набавка, транспорт и монтажа на сообраќајни знаци со облик на круг со дијаметар D=600 mm, класа на ретрорефлексија II  (Задолжителна насока со ознака 245.1)</t>
  </si>
  <si>
    <t>Набавка, транспорт и монтажа на сообраќајни знаци со облик на круг со дијаметар D=600 mm, класа на ретрорефлексија II  (Задолжителна насока со ознака 245.2)</t>
  </si>
  <si>
    <t>Набавка, транспорт и монтажа на сообраќајни знаци со облик на круг со дијаметар D=600 mm, класа на ретрорефлексија II  (Дозволени насоки со ознака 246.1)</t>
  </si>
  <si>
    <t>Набавка, транспорт и поставување на сообраќајни знаци со облик на правоаголник со димензии L=600 mm H=900 mm, класа на ретрорефлексија II  (Престројување на возилата на крстосница со ознака 365/б)</t>
  </si>
  <si>
    <t>Набавка, транспорт и поставување на сообраќајни знаци со облик на правоаголник со димензии L=600 mm H=900 mm, класа на ретрорефлексија II  (Престројување на возилата на крстосница со ознака 365)</t>
  </si>
  <si>
    <t>Набавка, транспорт и поставување на сообраќајни знаци со облик на правоаголник со димензии L=600 mm H=900 mm, класа на ретрорефлексија II  (Престројување на возилата на крстосница со ознака 365/а)</t>
  </si>
  <si>
    <t>Набавка, транспорт и поставување на сообраќајни знаци со облик на квадрат со димензии L=600 mm, класа на ретрорефлексија II  (Пат со првенство на минување со ознака 306)</t>
  </si>
  <si>
    <t>Набавка, транспорт и поставување на сообраќајни знаци (дополнителна табла) со облик на правоаголник со димензии L=600 mm H=250 mm, класа на ретрорефлексија II  (Пат со еднонасочен сообраќај со ознака 305.)</t>
  </si>
  <si>
    <t>Набавка, транспорт и поставување на сообраќајни знаци (дополнителна табла) со облик на правоаголник со димензии L=600 mm H=250 mm, класа на ретрорефлексија II  (Пат со еднонасочен сообраќај со ознака 305.1)</t>
  </si>
  <si>
    <t>Набавка, транспорт и поставување на сообраќајни знаци со облик на квадрат со димензии L=600 mm, класа на ретрорефлексија II  (Пат со еднонасочен сообраќај со ознака 305)</t>
  </si>
  <si>
    <t>Набавка, транспорт и поставување на сообраќајни знаци со облик на квадрат со димензии L=600 mm, класа на ретрорефлексија II (Обележан пешачки премин со ознака 302.1)</t>
  </si>
  <si>
    <t xml:space="preserve">Машински ископ на земја во широк откоп  III и IV категорија  со утовар и транспорт до локација или депонија посочена од страна на Инвеститорот - Општината до 3км (во депонија) </t>
  </si>
  <si>
    <t xml:space="preserve">Набавка, транспорт и поставување на сообраќајни знаци со облик на рамностран тријаголник  со должина на страните   L=600 mm, класа на ретрорефлексија II </t>
  </si>
  <si>
    <t xml:space="preserve">Набавка, транспорт и поставување на сообраќајни
знаци 9 дополнителна табла) со облик на правоагалник со димензии L=400 mm,Н=600мм, класа на ретрорефлексија II </t>
  </si>
  <si>
    <t xml:space="preserve">Набавка, транспорт и поставување на сообраќајни
знаци 9 дополнителна табла) со облик на правоагалник со димензии L=400 mm,Н=250мм класа на ретрорефлексија II </t>
  </si>
  <si>
    <t>Набавка, транспорт и монтажа на сообраќајни знаци со облик на круг со дијаметар D=600 mm, класа на ретрорефлексија II (Забрана за запирање и паркирање со ознака 236)</t>
  </si>
  <si>
    <t>Набавка, транспорт и поставување на сообраќајни знаци со облик на квадрат со димензии L=600 mm, класа на ретрорефлексија II  (Обележан пешачки премин со ознака 302.1)</t>
  </si>
  <si>
    <t>Набавка, транспорт и монтажа на сообраќајни знаци со облик на круг со дијаметар D=600 mm или осмоаголник со димензии L=600 mm, класа на ретрорефлексија II (Задолжително запирање со ознака 202)</t>
  </si>
  <si>
    <t>РЕКОНСТРУКЦИЈА НА ЛОКАЛЕН ПАТ С.ТАРИНЦИ (Р601) – С.ДОЛНИ БАЛВАН (М5) И ИЗВЕДБА НА ПЕШАЧКА ПАТЕКА ОД ЛЕВА СТРАНА</t>
  </si>
  <si>
    <t>РЕКАПИТУЛАР - РЕКОНСТРУКЦИЈА НА ЛОКАЛЕН ПАТ С.ТАРИНЦИ (Р601) – С.ДОЛНИ БАЛВАН (М5) И ИЗВЕДБА НА ПЕШАЧКА ПАТЕКА ОД ЛЕВА СТРАНА</t>
  </si>
  <si>
    <t>ВКУПНО РЕКОНСТРУКЦИЈА НА ЛОКАЛЕН ПАТ С.ТАРИНЦИ (Р601) – С.ДОЛНИ БАЛВАН (М5) И ИЗВЕДБА НА ПЕШАЧКА ПАТЕКА ОД ЛЕВА СТРАНА</t>
  </si>
  <si>
    <t>Предмер Пресметка Бр.1: РЕКОНСТРУКЦИЈА НА ЛОКАЛЕН ПАТ С.ТАРИНЦИ (Р601) – С.ДОЛНИ БАЛВАН (М5) И ИЗВЕДБА НА ПЕШАЧКА ПАТЕКА ОД ЛЕВА СТРАНА</t>
  </si>
  <si>
    <t>Набавка, транпорт и вградување на одводна ПЕК цевка ОД 160 мм СН8</t>
  </si>
  <si>
    <t>Набавка, транспорт и вградување на мрежаста арматура</t>
  </si>
  <si>
    <t>Набавка, транспорт и монтажа на ПЕ кабловски ревизиони шахти снабдени со капак</t>
  </si>
  <si>
    <t>Набавка, транспорт и монтажа на кабловски четирицевен ПЕ систем 2х40+2х30мм на претходно поставен слој од тампон под тротоарски дел и на слој од тампон под банкина</t>
  </si>
  <si>
    <t xml:space="preserve">Набавка, транспорт и поставување на сообраќајни
знаци со облик на квадрат со димензии L=400 mm, класа на ретрорефлексија II </t>
  </si>
  <si>
    <t xml:space="preserve">Набавка, транспорт и монтажа на сообраќајни знаци со облик на круг со дијаметар D=400 mm или осмоаголник со димензии L=400 mm, класа на ретрорефлексија II </t>
  </si>
  <si>
    <t>Набавка, транспорт и вградување на тампонски слој од дробен камен матријал за коловоз dmin=30 см до потребна збиеност</t>
  </si>
  <si>
    <t xml:space="preserve">Набавка, транспорт и вградување на битуминизиран носив слој БНXС 16  d=7см </t>
  </si>
  <si>
    <t>Набавка, транспорт и вградување на АБ 11С d=4см.</t>
  </si>
  <si>
    <t>5. ОДВОДНУВАЊЕ</t>
  </si>
  <si>
    <t>СЕ ВКУПНО -  РЕКОНСТРУКЦИЈА НА ДЕЛ ОД УЛИЦА „3 ти АПРИЛ“ од стац. км 0+000.00 до км 0+727.10</t>
  </si>
  <si>
    <t>РЕКАПИТУЛАР- РЕКОНСТРУКЦИЈА НА ДЕЛ ОД УЛИЦА „3 ти АПРИЛ“ од стац. км 0+000.00 до км 0+727.10</t>
  </si>
  <si>
    <t xml:space="preserve"> РЕКОНСТРУКЦИЈА НА УЛ.ХРИСТИЈАН ТОДОРОВСКИ КАРПОШ од стац. км 0+000.00 до км 0+260.00</t>
  </si>
  <si>
    <t>Изработка на сообраќаен проект за времена измена на режим за сообраќај и план за привремено управување на сообраќајот</t>
  </si>
  <si>
    <t>СЕ ВКУПНО -  РЕКОНСТРУКЦИЈА НА УЛ.ХРИСТИЈАН ТОДОРОВСКИ КАРПОШ од стац. км 0+000.00 до км 0+260.00</t>
  </si>
  <si>
    <t>5.2 ВКУПНО ЗА БЕТОНСКИ РАБОТИ:</t>
  </si>
  <si>
    <t>5.3 ВКУПНО ЗА АРМИРАЧКИ РАБОТИ:</t>
  </si>
  <si>
    <t>СЕ ВКУПНО БЕЗ ДДВ за РЕКОНСТРУКЦИЈА НА УЛ.ХРИСТИЈАН ТОДОРОВСКИ КАРПОШ
 од стац. км 0+000.00 до км 0+260.00</t>
  </si>
  <si>
    <t>РЕКАПИТУЛАР - РЕКОНСТРУКЦИЈА НА УЛ.ХРИСТИЈАН ТОДОРОВСКИ КАРПОШ од стац. км 0+000.00 до км 0+260.00</t>
  </si>
  <si>
    <t>ВКУПНО за 5. ГРАДЕЖНО КОНСТРУКТИВЕН ДЕЛ (ПОТПОРНИ ЅИДОВИ):</t>
  </si>
  <si>
    <t>43</t>
  </si>
  <si>
    <t>44</t>
  </si>
  <si>
    <t>50</t>
  </si>
  <si>
    <t>52</t>
  </si>
  <si>
    <t>53</t>
  </si>
  <si>
    <t>54</t>
  </si>
  <si>
    <t>55</t>
  </si>
  <si>
    <t>56</t>
  </si>
  <si>
    <t>57</t>
  </si>
  <si>
    <t>59</t>
  </si>
  <si>
    <t>60</t>
  </si>
  <si>
    <t>61</t>
  </si>
  <si>
    <t>62</t>
  </si>
  <si>
    <t>63</t>
  </si>
  <si>
    <t>64</t>
  </si>
  <si>
    <t>СЕ ВКУПНО ТЕНДЕР 5 ДЕЛ 5 (ден. без ДДВ):</t>
  </si>
  <si>
    <t>Предмер Пресметка Бр.2: РЕКОНСТРУКЦИЈА НА  УЛИЦА „ХРИСТИЈАН ТОДОРОВСКИ КАРПОШ“ од стац. км 0+000.00 до км 0+260.00</t>
  </si>
  <si>
    <t>Предмер Пресметка Бр.1: РЕКОНСТРУКЦИЈА НА ДЕЛ ОД УЛИЦА „3 ти АПРИЛ“ од стац. км 0+000.00 до км 0+727.10</t>
  </si>
  <si>
    <t xml:space="preserve">Набавка,транспорт и вградување на битуминизиран носив слој БНXС 16  d=7см врз претходно исчистена и обеспрашена површина премачкана со  битуменска емулзија ( 0.3 кг/м2 ). Комплет со ниши </t>
  </si>
  <si>
    <t>Набавка, транспорт и вградување на бетонски рабници 18/24 МВ согласно МКС ЕН 1340 или еквивалентно на бетонска подлога МВ 25</t>
  </si>
  <si>
    <r>
      <rPr>
        <sz val="12"/>
        <color theme="1"/>
        <rFont val="StobiSerif Regular"/>
        <family val="3"/>
      </rPr>
      <t xml:space="preserve">Планирање на косини согласно наклон даден во попречни профили </t>
    </r>
  </si>
  <si>
    <t>6.3. ВКУПНО ЗА БЕТОНСКИ РАБОТИ:</t>
  </si>
  <si>
    <t xml:space="preserve">Набавка, транспорт, чистење на коловозна површина, маркирање и изведување на тенкослојни напречни рефлектирачки ознаки во бела боја </t>
  </si>
  <si>
    <t xml:space="preserve">Набавка, транспорт, чистење на коловозна површина, маркирање и изведување на тенкослојни рефлектирачки останати ознаки и натписи во бела боја </t>
  </si>
  <si>
    <t xml:space="preserve">Набавка, транспорт, чистење на коловозна површина , маркирање и изведување на тенкослојни рефлектирачки останати ознаки и натписи во жолта боја </t>
  </si>
  <si>
    <t>Набавка, транспорт и вградување на бетонски рабници 18/24, МB40  со фугирање. Согласно МКС ЕН 1340 или еквивалентно на бетонска подлога МВ 25</t>
  </si>
  <si>
    <t>Набавка, транспорт и вградување на мали бетонски рабници 8/15, МB40 со фугирање. Согласно МКС ЕН 1340 или еквивалентно на бетонска подлога МВ 25</t>
  </si>
  <si>
    <t>Набавка, транспорт и вградување на бетонски павер елементи 20/10/6 см за тротоар поставен на ситен песок од 3-5см.</t>
  </si>
  <si>
    <t>Машински ископ  на хумус со транспорт на материјалот во депонија</t>
  </si>
  <si>
    <t>6. ОДВОДНУВАЊЕ (АТМОСФЕРСКА КАНАЛИЗАЦИЈА-ТИРОЛСКА РЕШЕТКА)</t>
  </si>
  <si>
    <t>ВКУПНО за 8. СООБРАЌАЈНА СИГНАЛИЗАЦИЈА И ОПРЕМА:</t>
  </si>
  <si>
    <t>Набавка,транспорт и вградување на бехатон плочи 20/10/6 см д=6см за пешачката патека</t>
  </si>
  <si>
    <t>Изработка на стабилизирана банкина со д=10см изработена од ист материјал како Т.С. 4.1 согласно техничките услови</t>
  </si>
  <si>
    <t>38</t>
  </si>
  <si>
    <t>39</t>
  </si>
  <si>
    <t>40</t>
  </si>
  <si>
    <t>41</t>
  </si>
  <si>
    <t>42</t>
  </si>
  <si>
    <t>51</t>
  </si>
  <si>
    <t>65</t>
  </si>
  <si>
    <t>66</t>
  </si>
  <si>
    <t>67</t>
  </si>
  <si>
    <t>68</t>
  </si>
  <si>
    <t>69</t>
  </si>
  <si>
    <t>70</t>
  </si>
  <si>
    <t>71</t>
  </si>
  <si>
    <r>
      <t>Набавка, транспорт и вградување на ПЕ сливник за атмос</t>
    </r>
    <r>
      <rPr>
        <sz val="12"/>
        <rFont val="StobiSerif Regular"/>
        <family val="3"/>
      </rPr>
      <t>ферски води 330х330</t>
    </r>
  </si>
  <si>
    <r>
      <t>Набавка, транспорт и вградување на лиено железна атмос</t>
    </r>
    <r>
      <rPr>
        <sz val="12"/>
        <rFont val="StobiSerif Regular"/>
        <family val="3"/>
      </rPr>
      <t>ферска решетка РП 511</t>
    </r>
  </si>
  <si>
    <t>Издавање на атесна документација потребна за технички прием на објектот</t>
  </si>
  <si>
    <t>Орапување на асфалт со д=5cm, за нивелирање на постоечки улици со новиот асфалт со утовар на материјалот до депонија посочена од страна на Инвеститор - Општината, чистење 
на површината и премачкување со емулзија</t>
  </si>
  <si>
    <t>8. ВКУПНО ЗА ЕЛЕКТРИЧНИ ИНСТАЛАЦИИ:</t>
  </si>
  <si>
    <t>6. ВКУПНО ЗА КОМУНАЛНИ ИНСТАЛАЦИИ:</t>
  </si>
  <si>
    <t>5.4. ТИРОЛСКИ ЗАХВАТ Л=6.0м бр.3:</t>
  </si>
  <si>
    <t>5.3. ВКУПНО ЗА МОНТАЖЕРСКИ РАБОТИ:</t>
  </si>
  <si>
    <t>8. ВКУПНО ЗА СООБРАЌАЈНА СИГНАЛИЗАЦИЈА И ОПРЕМА:</t>
  </si>
  <si>
    <r>
      <t xml:space="preserve">Набавка транспорт и монтажа на PVC цевки </t>
    </r>
    <r>
      <rPr>
        <sz val="12"/>
        <rFont val="StobiSerifCn Regular"/>
        <family val="3"/>
      </rPr>
      <t>Ø</t>
    </r>
    <r>
      <rPr>
        <sz val="12"/>
        <rFont val="StobiSerifRegular"/>
        <charset val="204"/>
      </rPr>
      <t>100 ископан ров за премин преку улица.</t>
    </r>
  </si>
  <si>
    <t>Машински ископ  на ров (80%) со димензии 0,4х0,8x580м во земја од 3 и 4 категорија. Ископот се прави за полагање на кабли од постоечка ТС 10/0,4kV до НКРО-4 и до секој столб за поставување на светилките и повторно затрупување во слоеви.</t>
  </si>
  <si>
    <r>
      <t xml:space="preserve">Поставување на бетонски блоковници со подлога од 10см посеан бетон - со 4 отвора </t>
    </r>
    <r>
      <rPr>
        <sz val="12"/>
        <rFont val="StobiSerifCn Regular"/>
        <family val="3"/>
      </rPr>
      <t>Ø</t>
    </r>
    <r>
      <rPr>
        <sz val="12"/>
        <rFont val="StobiSerif Regular"/>
        <family val="3"/>
      </rPr>
      <t>100мм</t>
    </r>
  </si>
  <si>
    <r>
      <t xml:space="preserve">Изведба на бетонски темел со бетон марка МБ 30 за канделабри, со вградена анкер плоча и цевка </t>
    </r>
    <r>
      <rPr>
        <sz val="12"/>
        <rFont val="StobiSerifCn Regular"/>
        <family val="3"/>
      </rPr>
      <t>Ø</t>
    </r>
    <r>
      <rPr>
        <sz val="12"/>
        <rFont val="StobiSerif Regular"/>
        <family val="3"/>
      </rPr>
      <t>76мм за влез-излез на кабловите</t>
    </r>
  </si>
  <si>
    <t xml:space="preserve">Ископ на ров во земја 3 та категорија со ширина на ров 0.40м и длабочина од 0.80м за полагање на доводни и разводни каблови,со затрупување, набивање на ров и одвоз на преостаната земја </t>
  </si>
  <si>
    <t>Испорака и монтажа на типски бетонски темел со бетонска марка МБ350 за канделабри, со вградена анкер плоча и цевка Ø76мм за влез-излез на кабловите</t>
  </si>
  <si>
    <t xml:space="preserve">Ископ на ров во земја од 3 категорија за канделабри - столбови до димензии на темелот </t>
  </si>
  <si>
    <t>Оплатирање со двострана оплата, набавка, транспорт и вградување на МБ30 за лентовидни темели за потпорни ѕидови во ламели од 5,0м со дилатација од 2см, со дебелина 60см и променлива ширина од 1,0 до 1,70м. Во цената да се земат во предвид и дистанцери за обезбедување на потребниот заштитен слој</t>
  </si>
  <si>
    <t>Оплатирање со двострана оплата, набавка, транспорт и вградување на МБ30 за потпорни ѕидови во ламели од 5,0м со дилатација од 2см, со дебелина 25см и променлива висина од 1,0 до 2,40м. Во цената да се земат во предвид и дистанцери за обезбедување на потребниот заштитен слој</t>
  </si>
  <si>
    <t>Изработка на тиролски зафат со димз.(3.00 х 0.80) м - АБ канал за решетка со дебелина ѕидовите д=20см. длабочина Н=80см. Дебелина на дно д=15см, со МБ 30 двострано армирани со мрежа Q 335.</t>
  </si>
  <si>
    <r>
      <t xml:space="preserve">Изработка на дренажа со полуперфорирана цевка </t>
    </r>
    <r>
      <rPr>
        <sz val="12"/>
        <rFont val="StobiSerifCn Regular"/>
        <family val="3"/>
      </rPr>
      <t>Ø</t>
    </r>
    <r>
      <rPr>
        <sz val="12"/>
        <rFont val="StobiSerif Regular"/>
        <family val="3"/>
      </rPr>
      <t>100мм поставена на ров исполнет со филтерски материјал, согласно детаљ</t>
    </r>
  </si>
  <si>
    <t>Вкупно за крак 2</t>
  </si>
  <si>
    <t>6. ВКУПНО ЗА АТМОСФЕРСКА КАНАЛИЗАЦИЈА:</t>
  </si>
  <si>
    <t>6. АТМОСФЕРСКА КАНАЛИЗАЦИЈА 
    Фаза 1, делница 1, км 0+000,00 - км 0+624,97</t>
  </si>
  <si>
    <t>6.1.1. ПРИПРЕМНИ РАБОТИ</t>
  </si>
  <si>
    <t>6.1.2. ЗЕМЈАНИ РАБОТИ</t>
  </si>
  <si>
    <t>6.1.2. ВКУПНО ЗА ЗЕМЈАНИ РАБОТИ:</t>
  </si>
  <si>
    <t>6.1.3. БЕТОНСКИ РАБОТИ</t>
  </si>
  <si>
    <t>6.1.4. МОНТАЖНИ РАБОТИ:</t>
  </si>
  <si>
    <t>6.1.3. ВКУПНО ЗА БЕТОНСКИ РАБОТИ:</t>
  </si>
  <si>
    <t>6.1.4. ВКУПНО ЗА МОНТАЖНИ РАБОТИ:</t>
  </si>
  <si>
    <t>6.2.1 ПРИПРЕМНИ РАБОТИ</t>
  </si>
  <si>
    <t>6.2.1. ВКУПНО ЗА ПРИПРЕМНИ РАБОТИ:</t>
  </si>
  <si>
    <t>6.1. РЕКАПИТУЛАР - Атмосферска канализација за ул.Маршал Тито - Крак 1</t>
  </si>
  <si>
    <t>6.2.2. ЗЕМЈАНИ РАБОТИ</t>
  </si>
  <si>
    <t>6.2.2. ВКУПНО ЗА ЗЕМЈАНИ РАБОТИ:</t>
  </si>
  <si>
    <t>6.2.3. БЕТОНСКИ РАБОТИ</t>
  </si>
  <si>
    <t>6.2.4. МОНТАЖНИ РАБОТИ:</t>
  </si>
  <si>
    <t>6.2.4. ВКУПНО ЗА МОНТАЖНИ РАБОТИ:</t>
  </si>
  <si>
    <t>6.1.1. ВКУПНО ЗА ПРИПРЕМНИ РАБОТИ:</t>
  </si>
  <si>
    <t>6.2. РЕКАПИТУЛАР - Атмосферска канализација за ул.Маршал Тито - Крак 2</t>
  </si>
  <si>
    <t>ВКУПНО за 6. АТМОСФЕРСКА КАНАЛИЗАЦИЈА
                           (Крак 1 и Крак 2):</t>
  </si>
  <si>
    <t>Набавка транспорт и монтажа на чепови за затварање на предвидени краци DN300</t>
  </si>
  <si>
    <t>Набавка транспорт и монтажа на чепови за затварање на предвидени краци DN700</t>
  </si>
  <si>
    <t>Набавка,транспорт и вградување на дробен камен за санирање на прекопи со планирање и валирање.</t>
  </si>
  <si>
    <r>
      <t>Демонтажа на постоечки бехатон плочки 20/10/6 со утовар и транспорт со камион  до место на депонирање на раст</t>
    </r>
    <r>
      <rPr>
        <sz val="12"/>
        <rFont val="StobiSerifRegular"/>
      </rPr>
      <t xml:space="preserve">ојание </t>
    </r>
    <r>
      <rPr>
        <sz val="12"/>
        <rFont val="StobiSerifRegular"/>
        <charset val="204"/>
      </rPr>
      <t>до 5км.</t>
    </r>
  </si>
  <si>
    <t>Набавка, транспорт и вградување на тампонски слој од дробен камен матријал  до потребна збиеност.</t>
  </si>
  <si>
    <t>Изработка на А.Б. контролни шахти со димензии 0.50 х 0.50 х 0.80 и дебелина на ѕидовите 0.15 со метален капак за тротоари.</t>
  </si>
  <si>
    <t>Набавка, транспорт и вградување на ПВЦ цевки Ф100 за комунални инсталации</t>
  </si>
  <si>
    <t xml:space="preserve">Набавка, транспорт и полагање на лента за предупредување </t>
  </si>
  <si>
    <t>Оплатирање, набавка, транспорт и вградување на бетон МБ 30 за обложување на бетонски скалници и подести со д=10см.</t>
  </si>
  <si>
    <t>рачен ископ 20%</t>
  </si>
  <si>
    <t>Набавка, транспорт, насипување и набивање на тампон од дробен камен под темелите со дебелина д=30 см со предходно валирање на постоечкото тло.</t>
  </si>
  <si>
    <t>Набавка, транспорт и вградување на тампонски слој од дробен камен материјал за коловоз dmin=30 см и тротоари dmin=20 см до потребна збиеност</t>
  </si>
  <si>
    <t xml:space="preserve">Набавка, транспорт и вградување на тампонски слој од дробен камен материјал за коловоз dmin=30 см и тротоари dmin=20 см до потребна збиеност </t>
  </si>
  <si>
    <t>Набавка, транспорт и вградување на АБ 11С д=4см врз претходно исчистена и обеспрашена површина премачкана со  битуменска емулзија ( 0.3 кг/м2 )</t>
  </si>
  <si>
    <t>Набавка, транспорт и вградување на големи бетонски рабници 18/24/100, МB40 на темел од МB20 со фугирање.</t>
  </si>
  <si>
    <t>Попречно и подолжно сечење на постоечки асфалт д=7см</t>
  </si>
  <si>
    <t>Набавка, транспорт и вградување на тампонски слој од дробен камен материјал за коловоз dmin=30 см до потребна збиеност</t>
  </si>
  <si>
    <t>Набавка, транспорт и вградување на тампонски слој од дробен камен материјал за тротоари  dmin=20 см до потребна збиеност</t>
  </si>
  <si>
    <r>
      <t xml:space="preserve">Набавка, транспорт и машинско вградување на асфалт бетон АБ11 д=5см, втор слој, </t>
    </r>
    <r>
      <rPr>
        <sz val="12"/>
        <rFont val="StobiSerifRegular"/>
      </rPr>
      <t>врз претходно исчистена и обеспрашена површина премачкана со  битуменска емулзија ( 0.3 кг/м2 )</t>
    </r>
  </si>
  <si>
    <t>Набавка, транспорт и машинско вградување на асфалт БНС22 со д=7см, прв слој.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</si>
</sst>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_(* \(#,##0\);_(* &quot;-&quot;_);_(@_)"/>
    <numFmt numFmtId="164" formatCode="_-* #,##0.00_-;\-* #,##0.00_-;_-* &quot;-&quot;??_-;_-@_-"/>
    <numFmt numFmtId="165" formatCode="0.00_ ;\-0.00\ "/>
  </numFmts>
  <fonts count="37" x14ac:knownFonts="1">
    <font>
      <sz val="11"/>
      <color theme="1"/>
      <name val="Calibri"/>
      <family val="2"/>
      <scheme val="minor"/>
    </font>
    <font>
      <b/>
      <sz val="12"/>
      <name val="StobiSerif Regular"/>
      <family val="3"/>
    </font>
    <font>
      <sz val="11"/>
      <color theme="1"/>
      <name val="StobiSerif Regular"/>
      <family val="3"/>
    </font>
    <font>
      <sz val="12"/>
      <name val="StobiSerif Regular"/>
      <family val="3"/>
    </font>
    <font>
      <b/>
      <sz val="12"/>
      <color indexed="8"/>
      <name val="StobiSerif Regular"/>
      <family val="3"/>
    </font>
    <font>
      <b/>
      <sz val="12"/>
      <color theme="1"/>
      <name val="StobiSerif Regular"/>
      <family val="3"/>
    </font>
    <font>
      <b/>
      <sz val="11"/>
      <name val="Arial"/>
      <family val="2"/>
      <charset val="204"/>
    </font>
    <font>
      <sz val="12"/>
      <color theme="1"/>
      <name val="StobiSerif Regular"/>
      <family val="3"/>
    </font>
    <font>
      <b/>
      <sz val="11"/>
      <color indexed="8"/>
      <name val="StobiSerif Regular"/>
      <family val="3"/>
    </font>
    <font>
      <sz val="11"/>
      <name val="StobiSerif Regular"/>
      <family val="3"/>
    </font>
    <font>
      <b/>
      <sz val="11"/>
      <name val="StobiSerif Regular"/>
      <family val="3"/>
    </font>
    <font>
      <sz val="12"/>
      <color theme="1"/>
      <name val="Calibri"/>
      <family val="2"/>
      <scheme val="minor"/>
    </font>
    <font>
      <sz val="8"/>
      <name val="Calibri"/>
      <family val="2"/>
      <scheme val="minor"/>
    </font>
    <font>
      <sz val="11"/>
      <color rgb="FFFF0000"/>
      <name val="Calibri"/>
      <family val="2"/>
      <scheme val="minor"/>
    </font>
    <font>
      <sz val="11"/>
      <name val="Calibri"/>
      <family val="2"/>
      <scheme val="minor"/>
    </font>
    <font>
      <b/>
      <sz val="12"/>
      <name val="StobiSerif Regular"/>
      <family val="3"/>
    </font>
    <font>
      <sz val="11"/>
      <color theme="1"/>
      <name val="Arial"/>
      <family val="2"/>
    </font>
    <font>
      <b/>
      <u/>
      <sz val="12"/>
      <name val="StobiSerif Regular"/>
      <family val="3"/>
    </font>
    <font>
      <b/>
      <sz val="11"/>
      <color theme="1"/>
      <name val="StobiSerif Regular"/>
      <family val="3"/>
    </font>
    <font>
      <b/>
      <sz val="11"/>
      <color rgb="FF000000"/>
      <name val="StobiSerif Regular"/>
      <family val="3"/>
    </font>
    <font>
      <b/>
      <sz val="14"/>
      <name val="StobiSerifRegular"/>
      <charset val="204"/>
    </font>
    <font>
      <b/>
      <sz val="12"/>
      <name val="StobiSerifRegular"/>
      <charset val="204"/>
    </font>
    <font>
      <sz val="12"/>
      <name val="StobiSerifRegular"/>
      <charset val="204"/>
    </font>
    <font>
      <b/>
      <sz val="11"/>
      <name val="StobiSerifRegular"/>
      <charset val="204"/>
    </font>
    <font>
      <sz val="11"/>
      <name val="StobiSerifRegular"/>
      <charset val="204"/>
    </font>
    <font>
      <sz val="12"/>
      <color theme="1"/>
      <name val="StobiSerifCn Regular"/>
      <family val="3"/>
    </font>
    <font>
      <b/>
      <sz val="14"/>
      <name val="StobiSerif Regular"/>
      <family val="3"/>
    </font>
    <font>
      <b/>
      <sz val="12"/>
      <name val="StobiSerifRegular"/>
    </font>
    <font>
      <sz val="12"/>
      <name val="StobiSerifRegular"/>
    </font>
    <font>
      <sz val="12"/>
      <color theme="1"/>
      <name val="StobiSerif Regular"/>
      <family val="3"/>
      <charset val="204"/>
    </font>
    <font>
      <b/>
      <sz val="11"/>
      <name val="StobiSerifRegular"/>
    </font>
    <font>
      <sz val="11"/>
      <name val="StobiSerifRegular"/>
    </font>
    <font>
      <b/>
      <sz val="12"/>
      <color theme="1"/>
      <name val="StobiSerif Regular"/>
      <family val="3"/>
      <charset val="204"/>
    </font>
    <font>
      <i/>
      <sz val="11"/>
      <name val="StobiSerif Regular"/>
      <family val="3"/>
    </font>
    <font>
      <sz val="12"/>
      <name val="StobiSerif Regular"/>
      <family val="3"/>
      <charset val="204"/>
    </font>
    <font>
      <sz val="12"/>
      <name val="StobiSerifCn Regular"/>
      <family val="3"/>
    </font>
    <font>
      <i/>
      <sz val="11"/>
      <name val="StobiSerifRegular"/>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6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s>
  <cellStyleXfs count="1">
    <xf numFmtId="0" fontId="0" fillId="0" borderId="0"/>
  </cellStyleXfs>
  <cellXfs count="1085">
    <xf numFmtId="0" fontId="0" fillId="0" borderId="0" xfId="0"/>
    <xf numFmtId="4" fontId="1" fillId="2" borderId="16" xfId="0" applyNumberFormat="1" applyFont="1" applyFill="1" applyBorder="1" applyAlignment="1">
      <alignment horizontal="center" vertical="center" wrapText="1"/>
    </xf>
    <xf numFmtId="0" fontId="3" fillId="2" borderId="10" xfId="0" applyFont="1" applyFill="1" applyBorder="1" applyAlignment="1">
      <alignment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vertical="center" wrapText="1"/>
    </xf>
    <xf numFmtId="4" fontId="10" fillId="2" borderId="0" xfId="0" applyNumberFormat="1" applyFont="1" applyFill="1" applyAlignment="1">
      <alignment horizontal="center" vertical="center" wrapText="1"/>
    </xf>
    <xf numFmtId="0" fontId="11" fillId="0" borderId="0" xfId="0" applyFont="1"/>
    <xf numFmtId="4" fontId="3" fillId="2" borderId="13" xfId="0" applyNumberFormat="1" applyFont="1" applyFill="1" applyBorder="1" applyAlignment="1">
      <alignment horizontal="right" wrapText="1"/>
    </xf>
    <xf numFmtId="0" fontId="3" fillId="2" borderId="13" xfId="0" applyFont="1" applyFill="1" applyBorder="1" applyAlignment="1">
      <alignment horizontal="right" wrapText="1"/>
    </xf>
    <xf numFmtId="0" fontId="3" fillId="2" borderId="12" xfId="0" applyFont="1" applyFill="1" applyBorder="1" applyAlignment="1">
      <alignment horizontal="center" vertical="center" wrapText="1"/>
    </xf>
    <xf numFmtId="0" fontId="7" fillId="2" borderId="10" xfId="0" applyFont="1" applyFill="1" applyBorder="1" applyAlignment="1">
      <alignment vertical="center" wrapText="1"/>
    </xf>
    <xf numFmtId="0" fontId="7" fillId="2" borderId="10" xfId="0" applyFont="1" applyFill="1" applyBorder="1" applyAlignment="1">
      <alignment horizontal="right" wrapText="1"/>
    </xf>
    <xf numFmtId="2" fontId="3" fillId="2" borderId="10" xfId="0" applyNumberFormat="1"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 fillId="2" borderId="9" xfId="0" applyFont="1" applyFill="1" applyBorder="1" applyAlignment="1">
      <alignment horizontal="center" vertical="center" wrapText="1"/>
    </xf>
    <xf numFmtId="1" fontId="3" fillId="2" borderId="12"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18" xfId="0" applyFont="1" applyFill="1" applyBorder="1" applyAlignment="1">
      <alignment vertical="center" wrapText="1"/>
    </xf>
    <xf numFmtId="0" fontId="1" fillId="2" borderId="19" xfId="0" applyFont="1" applyFill="1" applyBorder="1" applyAlignment="1">
      <alignment vertical="center" wrapText="1"/>
    </xf>
    <xf numFmtId="0" fontId="3" fillId="2" borderId="16" xfId="0" applyFont="1" applyFill="1" applyBorder="1" applyAlignment="1">
      <alignment vertical="center" wrapText="1"/>
    </xf>
    <xf numFmtId="0" fontId="9" fillId="2" borderId="0" xfId="0" applyFont="1" applyFill="1" applyAlignment="1">
      <alignment horizontal="center" vertical="center" wrapText="1"/>
    </xf>
    <xf numFmtId="0" fontId="9" fillId="2" borderId="0" xfId="0" applyFont="1" applyFill="1" applyAlignment="1">
      <alignment horizontal="left" vertical="center" wrapText="1"/>
    </xf>
    <xf numFmtId="2" fontId="3" fillId="2" borderId="9" xfId="0" applyNumberFormat="1" applyFont="1" applyFill="1" applyBorder="1" applyAlignment="1">
      <alignment vertical="center" wrapText="1"/>
    </xf>
    <xf numFmtId="2" fontId="3" fillId="2" borderId="10" xfId="0" applyNumberFormat="1" applyFont="1" applyFill="1" applyBorder="1" applyAlignment="1">
      <alignment vertical="center" wrapText="1"/>
    </xf>
    <xf numFmtId="0" fontId="3" fillId="2" borderId="0" xfId="0" applyFont="1" applyFill="1" applyAlignment="1">
      <alignment horizontal="center" vertical="center" wrapText="1"/>
    </xf>
    <xf numFmtId="2" fontId="1" fillId="2" borderId="0" xfId="0" applyNumberFormat="1" applyFont="1" applyFill="1" applyAlignment="1">
      <alignment horizontal="left" vertical="center" wrapText="1"/>
    </xf>
    <xf numFmtId="2" fontId="1" fillId="2" borderId="10" xfId="0" applyNumberFormat="1" applyFont="1" applyFill="1" applyBorder="1" applyAlignment="1">
      <alignment horizontal="left" vertical="center" wrapText="1"/>
    </xf>
    <xf numFmtId="4" fontId="1" fillId="2" borderId="10" xfId="0" applyNumberFormat="1" applyFont="1" applyFill="1" applyBorder="1" applyAlignment="1">
      <alignment horizontal="left" vertical="center" wrapText="1"/>
    </xf>
    <xf numFmtId="2" fontId="1" fillId="2" borderId="10" xfId="0" applyNumberFormat="1" applyFont="1" applyFill="1" applyBorder="1" applyAlignment="1">
      <alignment vertical="center" wrapText="1"/>
    </xf>
    <xf numFmtId="4" fontId="1" fillId="2" borderId="10" xfId="0" applyNumberFormat="1" applyFont="1" applyFill="1" applyBorder="1" applyAlignment="1">
      <alignment vertical="center" wrapText="1"/>
    </xf>
    <xf numFmtId="0" fontId="7"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right" wrapText="1"/>
    </xf>
    <xf numFmtId="4" fontId="3" fillId="2" borderId="10" xfId="0" applyNumberFormat="1" applyFont="1" applyFill="1" applyBorder="1" applyAlignment="1">
      <alignment horizontal="right" wrapText="1"/>
    </xf>
    <xf numFmtId="49" fontId="3" fillId="2" borderId="10" xfId="0" applyNumberFormat="1" applyFont="1" applyFill="1" applyBorder="1" applyAlignment="1">
      <alignment horizontal="center" vertical="center" wrapText="1"/>
    </xf>
    <xf numFmtId="1" fontId="3" fillId="2" borderId="9" xfId="0" applyNumberFormat="1" applyFont="1" applyFill="1" applyBorder="1" applyAlignment="1">
      <alignment horizontal="center" vertical="center" wrapText="1"/>
    </xf>
    <xf numFmtId="164" fontId="3" fillId="2" borderId="10" xfId="0" applyNumberFormat="1" applyFont="1" applyFill="1" applyBorder="1" applyAlignment="1">
      <alignment horizontal="right" wrapText="1"/>
    </xf>
    <xf numFmtId="0" fontId="9" fillId="0" borderId="0" xfId="0" applyFont="1" applyAlignment="1">
      <alignment horizontal="center" vertical="center" wrapText="1"/>
    </xf>
    <xf numFmtId="4" fontId="10" fillId="0" borderId="0" xfId="0" applyNumberFormat="1" applyFont="1" applyAlignment="1">
      <alignment horizontal="center" vertical="center" wrapText="1"/>
    </xf>
    <xf numFmtId="0" fontId="3" fillId="2" borderId="23" xfId="0" applyFont="1" applyFill="1" applyBorder="1" applyAlignment="1">
      <alignment horizontal="center" vertical="center" wrapText="1"/>
    </xf>
    <xf numFmtId="4" fontId="1" fillId="2" borderId="16" xfId="0" applyNumberFormat="1" applyFont="1" applyFill="1" applyBorder="1" applyAlignment="1">
      <alignment horizontal="left" vertical="center" wrapText="1"/>
    </xf>
    <xf numFmtId="49" fontId="3" fillId="0" borderId="10" xfId="0" applyNumberFormat="1" applyFont="1" applyBorder="1" applyAlignment="1">
      <alignment horizontal="center" vertical="center" wrapText="1"/>
    </xf>
    <xf numFmtId="0" fontId="3" fillId="0" borderId="10" xfId="0" applyFont="1" applyBorder="1" applyAlignment="1">
      <alignment vertical="center" wrapText="1"/>
    </xf>
    <xf numFmtId="0" fontId="3" fillId="0" borderId="10" xfId="0" applyFont="1" applyBorder="1" applyAlignment="1">
      <alignment horizontal="right" wrapText="1"/>
    </xf>
    <xf numFmtId="0" fontId="3" fillId="2" borderId="38" xfId="0" applyFont="1" applyFill="1" applyBorder="1" applyAlignment="1">
      <alignment vertical="center" wrapText="1"/>
    </xf>
    <xf numFmtId="0" fontId="3" fillId="2" borderId="8" xfId="0" applyFont="1" applyFill="1" applyBorder="1" applyAlignment="1">
      <alignment vertical="center" wrapText="1"/>
    </xf>
    <xf numFmtId="0" fontId="3" fillId="2" borderId="43" xfId="0" applyFont="1" applyFill="1" applyBorder="1" applyAlignment="1">
      <alignment vertical="center" wrapText="1"/>
    </xf>
    <xf numFmtId="0" fontId="7" fillId="2" borderId="9" xfId="0" applyFont="1" applyFill="1" applyBorder="1" applyAlignment="1">
      <alignment horizontal="center" vertical="center" wrapText="1"/>
    </xf>
    <xf numFmtId="49" fontId="7" fillId="2" borderId="10" xfId="0" applyNumberFormat="1" applyFont="1" applyFill="1" applyBorder="1" applyAlignment="1">
      <alignment horizontal="center" vertical="center" wrapText="1"/>
    </xf>
    <xf numFmtId="49" fontId="3" fillId="2" borderId="13" xfId="0" applyNumberFormat="1" applyFont="1" applyFill="1" applyBorder="1" applyAlignment="1">
      <alignment horizontal="center" vertical="center" wrapText="1"/>
    </xf>
    <xf numFmtId="0" fontId="3" fillId="2" borderId="13" xfId="0" applyFont="1" applyFill="1" applyBorder="1" applyAlignment="1">
      <alignment vertical="center" wrapText="1"/>
    </xf>
    <xf numFmtId="0" fontId="7" fillId="2" borderId="13" xfId="0" applyFont="1" applyFill="1" applyBorder="1" applyAlignment="1">
      <alignment vertical="center" wrapText="1"/>
    </xf>
    <xf numFmtId="0" fontId="7" fillId="2" borderId="13" xfId="0" applyFont="1" applyFill="1" applyBorder="1" applyAlignment="1">
      <alignment horizontal="right" wrapText="1"/>
    </xf>
    <xf numFmtId="4" fontId="3" fillId="0" borderId="10" xfId="0" applyNumberFormat="1" applyFont="1" applyBorder="1" applyAlignment="1">
      <alignment wrapText="1"/>
    </xf>
    <xf numFmtId="4" fontId="3" fillId="0" borderId="10" xfId="0" applyNumberFormat="1" applyFont="1" applyBorder="1" applyAlignment="1">
      <alignment horizontal="right" wrapText="1"/>
    </xf>
    <xf numFmtId="0" fontId="3" fillId="0" borderId="13" xfId="0" applyFont="1" applyBorder="1" applyAlignment="1">
      <alignment horizontal="right" wrapText="1"/>
    </xf>
    <xf numFmtId="0" fontId="3" fillId="2" borderId="33" xfId="0" applyFont="1" applyFill="1" applyBorder="1" applyAlignment="1">
      <alignment vertical="center" wrapText="1"/>
    </xf>
    <xf numFmtId="0" fontId="3" fillId="2" borderId="5" xfId="0" applyFont="1" applyFill="1" applyBorder="1" applyAlignment="1">
      <alignment horizontal="right" wrapText="1"/>
    </xf>
    <xf numFmtId="0" fontId="1" fillId="2" borderId="16" xfId="0" applyFont="1" applyFill="1" applyBorder="1" applyAlignment="1">
      <alignment horizontal="left" vertical="center" wrapText="1"/>
    </xf>
    <xf numFmtId="0" fontId="9" fillId="2" borderId="16"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9" fillId="2" borderId="13" xfId="0" applyFont="1" applyFill="1" applyBorder="1" applyAlignment="1">
      <alignment horizontal="center" vertical="center" wrapText="1"/>
    </xf>
    <xf numFmtId="0" fontId="9" fillId="2" borderId="19" xfId="0" applyFont="1" applyFill="1" applyBorder="1" applyAlignment="1">
      <alignment horizontal="center" vertical="center" wrapText="1"/>
    </xf>
    <xf numFmtId="2" fontId="1" fillId="2" borderId="13" xfId="0" applyNumberFormat="1" applyFont="1" applyFill="1" applyBorder="1" applyAlignment="1">
      <alignment vertical="center" wrapText="1"/>
    </xf>
    <xf numFmtId="4" fontId="1" fillId="2" borderId="13" xfId="0" applyNumberFormat="1" applyFont="1" applyFill="1" applyBorder="1" applyAlignment="1">
      <alignment vertical="center" wrapText="1"/>
    </xf>
    <xf numFmtId="49" fontId="3" fillId="2" borderId="8" xfId="0" applyNumberFormat="1" applyFont="1" applyFill="1" applyBorder="1" applyAlignment="1">
      <alignment horizontal="center" vertical="center" wrapText="1"/>
    </xf>
    <xf numFmtId="0" fontId="3" fillId="2" borderId="33" xfId="0" applyFont="1" applyFill="1" applyBorder="1" applyAlignment="1">
      <alignment horizontal="right" wrapText="1"/>
    </xf>
    <xf numFmtId="0" fontId="3" fillId="2" borderId="7"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3" fillId="2" borderId="13" xfId="0" applyFont="1" applyFill="1" applyBorder="1" applyAlignment="1">
      <alignment horizontal="left" vertical="center" wrapText="1"/>
    </xf>
    <xf numFmtId="0" fontId="2" fillId="2" borderId="0" xfId="0" applyFont="1" applyFill="1" applyAlignment="1">
      <alignment vertical="center" wrapText="1"/>
    </xf>
    <xf numFmtId="0" fontId="3" fillId="2" borderId="30" xfId="0" applyFont="1" applyFill="1" applyBorder="1" applyAlignment="1">
      <alignment vertical="center" wrapText="1"/>
    </xf>
    <xf numFmtId="2" fontId="1" fillId="2" borderId="38" xfId="0" applyNumberFormat="1" applyFont="1" applyFill="1" applyBorder="1" applyAlignment="1">
      <alignment horizontal="left" vertical="center" wrapText="1"/>
    </xf>
    <xf numFmtId="1" fontId="3" fillId="2" borderId="32" xfId="0" applyNumberFormat="1" applyFont="1" applyFill="1" applyBorder="1" applyAlignment="1">
      <alignment horizontal="center" vertical="center" wrapText="1"/>
    </xf>
    <xf numFmtId="1" fontId="3" fillId="2" borderId="7" xfId="0" applyNumberFormat="1" applyFont="1" applyFill="1" applyBorder="1" applyAlignment="1">
      <alignment horizontal="center" vertical="center" wrapText="1"/>
    </xf>
    <xf numFmtId="0" fontId="7" fillId="2" borderId="8" xfId="0" applyFont="1" applyFill="1" applyBorder="1" applyAlignment="1">
      <alignment horizontal="right" wrapText="1"/>
    </xf>
    <xf numFmtId="4" fontId="3" fillId="2" borderId="8" xfId="0" applyNumberFormat="1" applyFont="1" applyFill="1" applyBorder="1" applyAlignment="1">
      <alignment horizontal="right" wrapText="1"/>
    </xf>
    <xf numFmtId="0" fontId="21" fillId="2" borderId="41"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2" fillId="2" borderId="16" xfId="0" applyFont="1" applyFill="1" applyBorder="1" applyAlignment="1">
      <alignment horizontal="center" vertical="center" wrapText="1"/>
    </xf>
    <xf numFmtId="0" fontId="21" fillId="2" borderId="9" xfId="0" applyFont="1" applyFill="1" applyBorder="1" applyAlignment="1">
      <alignment horizontal="center" vertical="center" wrapText="1"/>
    </xf>
    <xf numFmtId="1" fontId="22" fillId="2" borderId="9" xfId="0" applyNumberFormat="1" applyFont="1" applyFill="1" applyBorder="1" applyAlignment="1">
      <alignment horizontal="center" vertical="center" wrapText="1"/>
    </xf>
    <xf numFmtId="2" fontId="22" fillId="2" borderId="10" xfId="0" applyNumberFormat="1" applyFont="1" applyFill="1" applyBorder="1" applyAlignment="1">
      <alignment horizontal="center" vertical="center" wrapText="1"/>
    </xf>
    <xf numFmtId="1" fontId="22" fillId="2" borderId="12" xfId="0" applyNumberFormat="1" applyFont="1" applyFill="1" applyBorder="1" applyAlignment="1">
      <alignment horizontal="center" vertical="center" wrapText="1"/>
    </xf>
    <xf numFmtId="0" fontId="22" fillId="2" borderId="13" xfId="0" applyFont="1" applyFill="1" applyBorder="1" applyAlignment="1">
      <alignment horizontal="center" vertical="center" wrapText="1"/>
    </xf>
    <xf numFmtId="0" fontId="21" fillId="2" borderId="16" xfId="0" applyFont="1" applyFill="1" applyBorder="1" applyAlignment="1">
      <alignment horizontal="center" vertical="center" wrapText="1"/>
    </xf>
    <xf numFmtId="4" fontId="21" fillId="2" borderId="16" xfId="0" applyNumberFormat="1" applyFont="1" applyFill="1" applyBorder="1" applyAlignment="1">
      <alignment horizontal="center" vertical="center" wrapText="1"/>
    </xf>
    <xf numFmtId="0" fontId="21" fillId="2" borderId="16" xfId="0" applyFont="1" applyFill="1" applyBorder="1" applyAlignment="1">
      <alignment vertical="center" wrapText="1"/>
    </xf>
    <xf numFmtId="0" fontId="22" fillId="2" borderId="16" xfId="0" applyFont="1" applyFill="1" applyBorder="1" applyAlignment="1">
      <alignment vertical="center" wrapText="1"/>
    </xf>
    <xf numFmtId="0" fontId="22" fillId="2" borderId="10" xfId="0" applyFont="1" applyFill="1" applyBorder="1" applyAlignment="1">
      <alignment vertical="center" wrapText="1"/>
    </xf>
    <xf numFmtId="0" fontId="22" fillId="2" borderId="10" xfId="0" applyFont="1" applyFill="1" applyBorder="1" applyAlignment="1">
      <alignment horizontal="right" wrapText="1"/>
    </xf>
    <xf numFmtId="4" fontId="22" fillId="2" borderId="10" xfId="0" applyNumberFormat="1" applyFont="1" applyFill="1" applyBorder="1" applyAlignment="1">
      <alignment horizontal="right" wrapText="1"/>
    </xf>
    <xf numFmtId="0" fontId="22" fillId="2" borderId="12" xfId="0" applyFont="1" applyFill="1" applyBorder="1" applyAlignment="1">
      <alignment horizontal="center" vertical="center" wrapText="1"/>
    </xf>
    <xf numFmtId="0" fontId="22" fillId="2" borderId="13" xfId="0" applyFont="1" applyFill="1" applyBorder="1" applyAlignment="1">
      <alignment vertical="center" wrapText="1"/>
    </xf>
    <xf numFmtId="0" fontId="22" fillId="2" borderId="13" xfId="0" applyFont="1" applyFill="1" applyBorder="1" applyAlignment="1">
      <alignment horizontal="right" wrapText="1"/>
    </xf>
    <xf numFmtId="4" fontId="22" fillId="2" borderId="13" xfId="0" applyNumberFormat="1" applyFont="1" applyFill="1" applyBorder="1" applyAlignment="1">
      <alignment horizontal="right" wrapText="1"/>
    </xf>
    <xf numFmtId="0" fontId="22" fillId="0" borderId="9" xfId="0" applyFont="1" applyBorder="1" applyAlignment="1">
      <alignment horizontal="center" vertical="center" wrapText="1"/>
    </xf>
    <xf numFmtId="0" fontId="22" fillId="0" borderId="12" xfId="0" applyFont="1" applyBorder="1" applyAlignment="1">
      <alignment horizontal="center" vertical="center" wrapText="1"/>
    </xf>
    <xf numFmtId="49" fontId="22" fillId="2" borderId="13" xfId="0" applyNumberFormat="1" applyFont="1" applyFill="1" applyBorder="1" applyAlignment="1">
      <alignment horizontal="center" vertical="center" wrapText="1"/>
    </xf>
    <xf numFmtId="0" fontId="22" fillId="0" borderId="10" xfId="0" applyFont="1" applyBorder="1" applyAlignment="1">
      <alignment horizontal="right" wrapText="1"/>
    </xf>
    <xf numFmtId="49" fontId="22" fillId="0" borderId="13" xfId="0" applyNumberFormat="1" applyFont="1" applyBorder="1" applyAlignment="1">
      <alignment horizontal="center" vertical="center" wrapText="1"/>
    </xf>
    <xf numFmtId="0" fontId="22" fillId="2" borderId="10" xfId="0" applyFont="1" applyFill="1" applyBorder="1" applyAlignment="1">
      <alignment wrapText="1"/>
    </xf>
    <xf numFmtId="0" fontId="22" fillId="2" borderId="33" xfId="0" applyFont="1" applyFill="1" applyBorder="1" applyAlignment="1">
      <alignment vertical="center" wrapText="1"/>
    </xf>
    <xf numFmtId="4" fontId="22" fillId="2" borderId="33" xfId="0" applyNumberFormat="1" applyFont="1" applyFill="1" applyBorder="1" applyAlignment="1">
      <alignment horizontal="right" wrapText="1"/>
    </xf>
    <xf numFmtId="0" fontId="24" fillId="2" borderId="0" xfId="0" applyFont="1" applyFill="1" applyAlignment="1">
      <alignment horizontal="center" vertical="center" wrapText="1"/>
    </xf>
    <xf numFmtId="0" fontId="24" fillId="2" borderId="0" xfId="0" applyFont="1" applyFill="1" applyAlignment="1">
      <alignment horizontal="left" vertical="center" wrapText="1"/>
    </xf>
    <xf numFmtId="4" fontId="23" fillId="2" borderId="0" xfId="0" applyNumberFormat="1" applyFont="1" applyFill="1" applyAlignment="1">
      <alignment horizontal="center" vertical="center" wrapText="1"/>
    </xf>
    <xf numFmtId="0" fontId="21" fillId="2" borderId="21"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21" fillId="2" borderId="10" xfId="0" applyFont="1" applyFill="1" applyBorder="1" applyAlignment="1">
      <alignment vertical="center" wrapText="1"/>
    </xf>
    <xf numFmtId="0" fontId="24" fillId="0" borderId="0" xfId="0" applyFont="1" applyAlignment="1">
      <alignment horizontal="center" vertical="center" wrapText="1"/>
    </xf>
    <xf numFmtId="4" fontId="23" fillId="0" borderId="0" xfId="0" applyNumberFormat="1" applyFont="1" applyAlignment="1">
      <alignment horizontal="center" vertical="center" wrapText="1"/>
    </xf>
    <xf numFmtId="0" fontId="22" fillId="2" borderId="10" xfId="0" applyFont="1" applyFill="1" applyBorder="1" applyAlignment="1">
      <alignment horizontal="left" vertical="center" wrapText="1"/>
    </xf>
    <xf numFmtId="49" fontId="22" fillId="0" borderId="48" xfId="0" applyNumberFormat="1" applyFont="1" applyBorder="1" applyAlignment="1">
      <alignment horizontal="center" vertical="center" wrapText="1"/>
    </xf>
    <xf numFmtId="1" fontId="22" fillId="2" borderId="7" xfId="0" applyNumberFormat="1" applyFont="1" applyFill="1" applyBorder="1" applyAlignment="1">
      <alignment horizontal="center" vertical="center" wrapText="1"/>
    </xf>
    <xf numFmtId="49" fontId="22" fillId="2" borderId="8" xfId="0" applyNumberFormat="1" applyFont="1" applyFill="1" applyBorder="1" applyAlignment="1">
      <alignment horizontal="center" vertical="center" wrapText="1"/>
    </xf>
    <xf numFmtId="0" fontId="22" fillId="2" borderId="8" xfId="0" applyFont="1" applyFill="1" applyBorder="1" applyAlignment="1">
      <alignment vertical="center" wrapText="1"/>
    </xf>
    <xf numFmtId="0" fontId="22" fillId="2" borderId="43" xfId="0" applyFont="1" applyFill="1" applyBorder="1" applyAlignment="1">
      <alignment vertical="center" wrapText="1"/>
    </xf>
    <xf numFmtId="2" fontId="22" fillId="2" borderId="0" xfId="0" applyNumberFormat="1" applyFont="1" applyFill="1" applyAlignment="1">
      <alignment horizontal="right" wrapText="1"/>
    </xf>
    <xf numFmtId="0" fontId="21" fillId="2" borderId="30" xfId="0" applyFont="1" applyFill="1" applyBorder="1" applyAlignment="1">
      <alignment horizontal="center" vertical="center" wrapText="1"/>
    </xf>
    <xf numFmtId="0" fontId="21" fillId="2" borderId="38" xfId="0" applyFont="1" applyFill="1" applyBorder="1" applyAlignment="1">
      <alignment horizontal="center" vertical="center" wrapText="1"/>
    </xf>
    <xf numFmtId="4" fontId="22" fillId="2" borderId="10" xfId="0" applyNumberFormat="1" applyFont="1" applyFill="1" applyBorder="1" applyAlignment="1">
      <alignment wrapText="1"/>
    </xf>
    <xf numFmtId="4" fontId="22" fillId="2" borderId="8" xfId="0" applyNumberFormat="1" applyFont="1" applyFill="1" applyBorder="1" applyAlignment="1">
      <alignment horizontal="right" wrapText="1"/>
    </xf>
    <xf numFmtId="49" fontId="3" fillId="0" borderId="13" xfId="0" applyNumberFormat="1" applyFont="1" applyBorder="1" applyAlignment="1">
      <alignment horizontal="center" vertical="center" wrapText="1"/>
    </xf>
    <xf numFmtId="0" fontId="3" fillId="0" borderId="13" xfId="0" applyFont="1" applyBorder="1" applyAlignment="1">
      <alignment vertical="center" wrapText="1"/>
    </xf>
    <xf numFmtId="2" fontId="1" fillId="2" borderId="16" xfId="0" applyNumberFormat="1" applyFont="1" applyFill="1" applyBorder="1" applyAlignment="1">
      <alignment horizontal="left" vertical="center" wrapText="1"/>
    </xf>
    <xf numFmtId="0" fontId="0" fillId="2" borderId="0" xfId="0" applyFill="1" applyAlignment="1">
      <alignment vertical="center"/>
    </xf>
    <xf numFmtId="0" fontId="0" fillId="0" borderId="0" xfId="0" applyAlignment="1">
      <alignment vertical="center"/>
    </xf>
    <xf numFmtId="0" fontId="0" fillId="2" borderId="0" xfId="0" applyFill="1" applyAlignment="1">
      <alignment vertical="center" wrapText="1"/>
    </xf>
    <xf numFmtId="0" fontId="0" fillId="0" borderId="0" xfId="0" applyAlignment="1">
      <alignment vertical="center" wrapText="1"/>
    </xf>
    <xf numFmtId="0" fontId="13" fillId="2" borderId="0" xfId="0" applyFont="1" applyFill="1" applyAlignment="1">
      <alignment vertical="center" wrapText="1"/>
    </xf>
    <xf numFmtId="0" fontId="13" fillId="0" borderId="0" xfId="0" applyFont="1" applyAlignment="1">
      <alignment vertical="center" wrapText="1"/>
    </xf>
    <xf numFmtId="0" fontId="16" fillId="2" borderId="0" xfId="0" applyFont="1" applyFill="1" applyAlignment="1">
      <alignment vertical="center" wrapText="1"/>
    </xf>
    <xf numFmtId="0" fontId="14" fillId="0" borderId="0" xfId="0" applyFont="1" applyAlignment="1">
      <alignment vertical="center"/>
    </xf>
    <xf numFmtId="0" fontId="1" fillId="2" borderId="0" xfId="0" applyFont="1" applyFill="1" applyAlignment="1">
      <alignment vertical="center" wrapText="1"/>
    </xf>
    <xf numFmtId="0" fontId="28" fillId="0" borderId="0" xfId="0" applyFont="1" applyAlignment="1" applyProtection="1">
      <alignment horizontal="left" vertical="center" wrapText="1"/>
      <protection locked="0"/>
    </xf>
    <xf numFmtId="1" fontId="22" fillId="2" borderId="42" xfId="0" applyNumberFormat="1" applyFont="1" applyFill="1" applyBorder="1" applyAlignment="1">
      <alignment horizontal="center" vertical="center" wrapText="1"/>
    </xf>
    <xf numFmtId="49" fontId="22" fillId="2" borderId="43" xfId="0" applyNumberFormat="1" applyFont="1" applyFill="1" applyBorder="1" applyAlignment="1">
      <alignment horizontal="center" vertical="center" wrapText="1"/>
    </xf>
    <xf numFmtId="4" fontId="22" fillId="2" borderId="43" xfId="0" applyNumberFormat="1" applyFont="1" applyFill="1" applyBorder="1" applyAlignment="1">
      <alignment horizontal="right" wrapText="1"/>
    </xf>
    <xf numFmtId="3" fontId="1" fillId="2" borderId="0" xfId="0" applyNumberFormat="1" applyFont="1" applyFill="1" applyAlignment="1">
      <alignment vertical="center" wrapText="1"/>
    </xf>
    <xf numFmtId="3" fontId="1" fillId="2" borderId="27" xfId="0" applyNumberFormat="1" applyFont="1" applyFill="1" applyBorder="1" applyAlignment="1">
      <alignment vertical="center" wrapText="1"/>
    </xf>
    <xf numFmtId="3" fontId="1" fillId="2" borderId="16" xfId="0" applyNumberFormat="1" applyFon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3" fontId="9" fillId="2" borderId="0" xfId="0" applyNumberFormat="1" applyFont="1" applyFill="1" applyAlignment="1">
      <alignment horizontal="right" vertical="center" wrapText="1"/>
    </xf>
    <xf numFmtId="3" fontId="9" fillId="2" borderId="0" xfId="0" applyNumberFormat="1" applyFont="1" applyFill="1" applyAlignment="1">
      <alignment vertical="center" wrapText="1"/>
    </xf>
    <xf numFmtId="3" fontId="3" fillId="2" borderId="24" xfId="0" applyNumberFormat="1" applyFont="1" applyFill="1" applyBorder="1" applyAlignment="1">
      <alignment vertical="center" wrapText="1"/>
    </xf>
    <xf numFmtId="3" fontId="1" fillId="2" borderId="16" xfId="0" applyNumberFormat="1" applyFont="1" applyFill="1" applyBorder="1" applyAlignment="1">
      <alignment horizontal="left" vertical="center" wrapText="1"/>
    </xf>
    <xf numFmtId="3" fontId="1" fillId="2" borderId="10" xfId="0" applyNumberFormat="1" applyFont="1" applyFill="1" applyBorder="1" applyAlignment="1">
      <alignment horizontal="right" vertical="center" wrapText="1"/>
    </xf>
    <xf numFmtId="3" fontId="1" fillId="2" borderId="10" xfId="0" applyNumberFormat="1" applyFont="1" applyFill="1" applyBorder="1" applyAlignment="1">
      <alignment vertical="center" wrapText="1"/>
    </xf>
    <xf numFmtId="3" fontId="1" fillId="2" borderId="13" xfId="0" applyNumberFormat="1" applyFont="1" applyFill="1" applyBorder="1" applyAlignment="1">
      <alignment vertical="center" wrapText="1"/>
    </xf>
    <xf numFmtId="3" fontId="1" fillId="2" borderId="43" xfId="0" applyNumberFormat="1" applyFont="1" applyFill="1" applyBorder="1" applyAlignment="1">
      <alignment horizontal="left" vertical="center" wrapText="1"/>
    </xf>
    <xf numFmtId="3" fontId="9" fillId="0" borderId="0" xfId="0" applyNumberFormat="1" applyFont="1" applyAlignment="1">
      <alignment horizontal="right" vertical="center" wrapText="1"/>
    </xf>
    <xf numFmtId="3" fontId="3" fillId="2" borderId="8" xfId="0" applyNumberFormat="1" applyFont="1" applyFill="1" applyBorder="1" applyAlignment="1">
      <alignment horizontal="right" vertical="center" wrapText="1"/>
    </xf>
    <xf numFmtId="0" fontId="22" fillId="2" borderId="8" xfId="0" applyFont="1" applyFill="1" applyBorder="1" applyAlignment="1">
      <alignment horizontal="right" wrapText="1"/>
    </xf>
    <xf numFmtId="0" fontId="21" fillId="2" borderId="8" xfId="0" applyFont="1" applyFill="1" applyBorder="1" applyAlignment="1">
      <alignment vertical="center" wrapText="1"/>
    </xf>
    <xf numFmtId="0" fontId="1" fillId="2" borderId="16" xfId="0" applyFont="1" applyFill="1" applyBorder="1" applyAlignment="1">
      <alignment vertical="center" wrapText="1"/>
    </xf>
    <xf numFmtId="49" fontId="3" fillId="2" borderId="43" xfId="0" applyNumberFormat="1" applyFont="1" applyFill="1" applyBorder="1" applyAlignment="1">
      <alignment horizontal="center" vertical="center" wrapText="1"/>
    </xf>
    <xf numFmtId="0" fontId="7" fillId="2" borderId="8" xfId="0" applyFont="1" applyFill="1" applyBorder="1" applyAlignment="1">
      <alignment vertical="center" wrapText="1"/>
    </xf>
    <xf numFmtId="3" fontId="21" fillId="2" borderId="16" xfId="0" applyNumberFormat="1" applyFont="1" applyFill="1" applyBorder="1" applyAlignment="1">
      <alignment horizontal="center" vertical="center" wrapText="1"/>
    </xf>
    <xf numFmtId="3" fontId="21" fillId="2" borderId="17" xfId="0" applyNumberFormat="1" applyFont="1" applyFill="1" applyBorder="1" applyAlignment="1">
      <alignment horizontal="center" vertical="center" wrapText="1"/>
    </xf>
    <xf numFmtId="3" fontId="22" fillId="2" borderId="10" xfId="0" applyNumberFormat="1" applyFont="1" applyFill="1" applyBorder="1" applyAlignment="1">
      <alignment wrapText="1"/>
    </xf>
    <xf numFmtId="3" fontId="22" fillId="2" borderId="11" xfId="0" applyNumberFormat="1" applyFont="1" applyFill="1" applyBorder="1" applyAlignment="1">
      <alignment wrapText="1"/>
    </xf>
    <xf numFmtId="3" fontId="21" fillId="2" borderId="37" xfId="0" applyNumberFormat="1" applyFont="1" applyFill="1" applyBorder="1" applyAlignment="1">
      <alignment horizontal="right" vertical="center" wrapText="1"/>
    </xf>
    <xf numFmtId="3" fontId="24" fillId="2" borderId="0" xfId="0" applyNumberFormat="1" applyFont="1" applyFill="1" applyAlignment="1">
      <alignment horizontal="right" vertical="center" wrapText="1"/>
    </xf>
    <xf numFmtId="3" fontId="24" fillId="2" borderId="0" xfId="0" applyNumberFormat="1" applyFont="1" applyFill="1" applyAlignment="1">
      <alignment vertical="center" wrapText="1"/>
    </xf>
    <xf numFmtId="3" fontId="22" fillId="2" borderId="39" xfId="0" applyNumberFormat="1" applyFont="1" applyFill="1" applyBorder="1" applyAlignment="1">
      <alignment vertical="center" wrapText="1"/>
    </xf>
    <xf numFmtId="3" fontId="24" fillId="0" borderId="0" xfId="0" applyNumberFormat="1" applyFont="1" applyAlignment="1">
      <alignment horizontal="right" vertical="center" wrapText="1"/>
    </xf>
    <xf numFmtId="3" fontId="24" fillId="0" borderId="0" xfId="0" applyNumberFormat="1" applyFont="1" applyAlignment="1">
      <alignment vertical="center" wrapText="1"/>
    </xf>
    <xf numFmtId="3" fontId="21" fillId="2" borderId="38" xfId="0" applyNumberFormat="1" applyFont="1" applyFill="1" applyBorder="1" applyAlignment="1">
      <alignment horizontal="center" vertical="center" wrapText="1"/>
    </xf>
    <xf numFmtId="3" fontId="21" fillId="2" borderId="36" xfId="0" applyNumberFormat="1" applyFont="1" applyFill="1" applyBorder="1" applyAlignment="1">
      <alignment horizontal="center" vertical="center" wrapText="1"/>
    </xf>
    <xf numFmtId="3" fontId="22" fillId="2" borderId="35" xfId="0" applyNumberFormat="1" applyFont="1" applyFill="1" applyBorder="1" applyAlignment="1">
      <alignment horizontal="right" wrapText="1"/>
    </xf>
    <xf numFmtId="3" fontId="21" fillId="2" borderId="3" xfId="0" applyNumberFormat="1" applyFont="1" applyFill="1" applyBorder="1" applyAlignment="1">
      <alignment horizontal="right" vertical="center" wrapText="1"/>
    </xf>
    <xf numFmtId="3" fontId="22" fillId="2" borderId="8" xfId="0" applyNumberFormat="1" applyFont="1" applyFill="1" applyBorder="1" applyAlignment="1">
      <alignment horizontal="right" wrapText="1"/>
    </xf>
    <xf numFmtId="3" fontId="22" fillId="2" borderId="0" xfId="0" applyNumberFormat="1" applyFont="1" applyFill="1" applyAlignment="1">
      <alignment horizontal="right" wrapText="1"/>
    </xf>
    <xf numFmtId="3" fontId="21" fillId="2" borderId="0" xfId="0" applyNumberFormat="1" applyFont="1" applyFill="1" applyAlignment="1">
      <alignment horizontal="right" vertical="center" wrapText="1"/>
    </xf>
    <xf numFmtId="0" fontId="22" fillId="2" borderId="33" xfId="0" applyFont="1" applyFill="1" applyBorder="1" applyAlignment="1">
      <alignment horizontal="right" wrapText="1"/>
    </xf>
    <xf numFmtId="0" fontId="3" fillId="2" borderId="8" xfId="0" applyFont="1" applyFill="1" applyBorder="1" applyAlignment="1">
      <alignment horizontal="right" wrapText="1"/>
    </xf>
    <xf numFmtId="0" fontId="3" fillId="2" borderId="8" xfId="0" applyFont="1" applyFill="1" applyBorder="1" applyAlignment="1">
      <alignment horizontal="center" vertical="center" wrapText="1"/>
    </xf>
    <xf numFmtId="0" fontId="5" fillId="2" borderId="51" xfId="0" applyFont="1" applyFill="1" applyBorder="1" applyAlignment="1">
      <alignment horizontal="right" vertical="center" wrapText="1"/>
    </xf>
    <xf numFmtId="0" fontId="5" fillId="2" borderId="31" xfId="0" applyFont="1" applyFill="1" applyBorder="1" applyAlignment="1">
      <alignment horizontal="right" vertical="center" wrapText="1"/>
    </xf>
    <xf numFmtId="0" fontId="15" fillId="2" borderId="23" xfId="0" applyFont="1" applyFill="1" applyBorder="1" applyAlignment="1">
      <alignment vertical="center" wrapText="1"/>
    </xf>
    <xf numFmtId="0" fontId="7" fillId="2" borderId="9" xfId="0" applyFont="1" applyFill="1" applyBorder="1" applyAlignment="1">
      <alignment horizontal="right" vertical="center" wrapText="1"/>
    </xf>
    <xf numFmtId="1" fontId="15" fillId="2" borderId="9" xfId="0" applyNumberFormat="1" applyFont="1" applyFill="1" applyBorder="1" applyAlignment="1">
      <alignment horizontal="center" vertical="center" wrapText="1"/>
    </xf>
    <xf numFmtId="2" fontId="1" fillId="2" borderId="57" xfId="0" applyNumberFormat="1" applyFont="1" applyFill="1" applyBorder="1" applyAlignment="1">
      <alignment horizontal="left"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6" xfId="0" applyFont="1" applyFill="1" applyBorder="1" applyAlignment="1">
      <alignment wrapText="1"/>
    </xf>
    <xf numFmtId="3" fontId="3" fillId="2" borderId="16" xfId="0" applyNumberFormat="1" applyFont="1" applyFill="1" applyBorder="1" applyAlignment="1">
      <alignment wrapText="1"/>
    </xf>
    <xf numFmtId="3" fontId="3" fillId="2" borderId="17" xfId="0" applyNumberFormat="1" applyFont="1" applyFill="1" applyBorder="1" applyAlignment="1">
      <alignment wrapText="1"/>
    </xf>
    <xf numFmtId="0" fontId="3" fillId="2" borderId="8" xfId="0" applyFont="1" applyFill="1" applyBorder="1" applyAlignment="1">
      <alignment horizontal="left" vertical="center" wrapText="1"/>
    </xf>
    <xf numFmtId="3" fontId="1" fillId="2" borderId="10" xfId="0" applyNumberFormat="1" applyFont="1" applyFill="1" applyBorder="1" applyAlignment="1">
      <alignment horizontal="right" wrapText="1"/>
    </xf>
    <xf numFmtId="164" fontId="22" fillId="2" borderId="10" xfId="0" applyNumberFormat="1" applyFont="1" applyFill="1" applyBorder="1" applyAlignment="1">
      <alignment horizontal="right" wrapText="1"/>
    </xf>
    <xf numFmtId="0" fontId="28" fillId="2" borderId="10" xfId="0" applyFont="1" applyFill="1" applyBorder="1" applyAlignment="1">
      <alignment vertical="center" wrapText="1"/>
    </xf>
    <xf numFmtId="0" fontId="21" fillId="2" borderId="12" xfId="0" applyFont="1" applyFill="1" applyBorder="1" applyAlignment="1">
      <alignment horizontal="center" vertical="center" wrapText="1"/>
    </xf>
    <xf numFmtId="0" fontId="21" fillId="2" borderId="13" xfId="0" applyFont="1" applyFill="1" applyBorder="1" applyAlignment="1">
      <alignment horizontal="center" vertical="center" wrapText="1"/>
    </xf>
    <xf numFmtId="3" fontId="21" fillId="2" borderId="13" xfId="0" applyNumberFormat="1" applyFont="1" applyFill="1" applyBorder="1" applyAlignment="1">
      <alignment horizontal="center" vertical="center" wrapText="1"/>
    </xf>
    <xf numFmtId="3" fontId="21" fillId="2" borderId="14" xfId="0" applyNumberFormat="1" applyFont="1" applyFill="1" applyBorder="1" applyAlignment="1">
      <alignment horizontal="center" vertical="center" wrapText="1"/>
    </xf>
    <xf numFmtId="0" fontId="22" fillId="2" borderId="13" xfId="0" applyFont="1" applyFill="1" applyBorder="1" applyAlignment="1">
      <alignment horizontal="left" vertical="center" wrapText="1"/>
    </xf>
    <xf numFmtId="0" fontId="22" fillId="2" borderId="8" xfId="0" applyFont="1" applyFill="1" applyBorder="1" applyAlignment="1">
      <alignment wrapText="1"/>
    </xf>
    <xf numFmtId="0" fontId="27" fillId="2" borderId="16" xfId="0" applyFont="1" applyFill="1" applyBorder="1" applyAlignment="1">
      <alignment vertical="center" wrapText="1"/>
    </xf>
    <xf numFmtId="0" fontId="22" fillId="0" borderId="7" xfId="0" applyFont="1" applyBorder="1" applyAlignment="1">
      <alignment horizontal="center" vertical="center" wrapText="1"/>
    </xf>
    <xf numFmtId="0" fontId="22" fillId="2" borderId="15" xfId="0" applyFont="1" applyFill="1" applyBorder="1" applyAlignment="1">
      <alignment vertical="center"/>
    </xf>
    <xf numFmtId="0" fontId="21" fillId="2" borderId="16" xfId="0" applyFont="1" applyFill="1" applyBorder="1" applyAlignment="1">
      <alignment vertical="center"/>
    </xf>
    <xf numFmtId="49" fontId="22" fillId="0" borderId="54" xfId="0" applyNumberFormat="1" applyFont="1" applyBorder="1" applyAlignment="1">
      <alignment horizontal="center" vertical="center" wrapText="1"/>
    </xf>
    <xf numFmtId="3" fontId="22" fillId="2" borderId="8" xfId="0" applyNumberFormat="1" applyFont="1" applyFill="1" applyBorder="1" applyAlignment="1">
      <alignment wrapText="1"/>
    </xf>
    <xf numFmtId="3" fontId="22" fillId="2" borderId="35" xfId="0" applyNumberFormat="1" applyFont="1" applyFill="1" applyBorder="1" applyAlignment="1">
      <alignment wrapText="1"/>
    </xf>
    <xf numFmtId="164" fontId="3" fillId="2" borderId="8" xfId="0" applyNumberFormat="1" applyFont="1" applyFill="1" applyBorder="1" applyAlignment="1">
      <alignment horizontal="right" wrapText="1"/>
    </xf>
    <xf numFmtId="0" fontId="7" fillId="2" borderId="12" xfId="0" applyFont="1" applyFill="1" applyBorder="1" applyAlignment="1">
      <alignment horizontal="center" vertical="center" wrapText="1"/>
    </xf>
    <xf numFmtId="49" fontId="7" fillId="2" borderId="13" xfId="0" applyNumberFormat="1" applyFont="1" applyFill="1" applyBorder="1" applyAlignment="1">
      <alignment horizontal="center" vertical="center" wrapText="1"/>
    </xf>
    <xf numFmtId="49" fontId="3" fillId="0" borderId="33" xfId="0" applyNumberFormat="1" applyFont="1" applyBorder="1" applyAlignment="1">
      <alignment horizontal="center" vertical="center" wrapText="1"/>
    </xf>
    <xf numFmtId="3" fontId="1" fillId="2" borderId="13" xfId="0" applyNumberFormat="1" applyFont="1" applyFill="1" applyBorder="1" applyAlignment="1">
      <alignment horizontal="center" vertical="center" wrapText="1"/>
    </xf>
    <xf numFmtId="3" fontId="3" fillId="2" borderId="35" xfId="0" applyNumberFormat="1" applyFont="1" applyFill="1" applyBorder="1" applyAlignment="1">
      <alignment vertical="center" wrapText="1"/>
    </xf>
    <xf numFmtId="3" fontId="11" fillId="0" borderId="0" xfId="0" applyNumberFormat="1" applyFont="1"/>
    <xf numFmtId="3" fontId="0" fillId="0" borderId="0" xfId="0" applyNumberFormat="1"/>
    <xf numFmtId="3" fontId="4" fillId="0" borderId="22" xfId="0" applyNumberFormat="1" applyFont="1" applyBorder="1" applyAlignment="1">
      <alignment horizontal="center" vertical="center"/>
    </xf>
    <xf numFmtId="3" fontId="4" fillId="0" borderId="22" xfId="0" applyNumberFormat="1" applyFont="1" applyBorder="1" applyAlignment="1">
      <alignment horizontal="center" vertical="center" wrapText="1"/>
    </xf>
    <xf numFmtId="49" fontId="22" fillId="0" borderId="52" xfId="0" applyNumberFormat="1" applyFont="1" applyBorder="1" applyAlignment="1">
      <alignment horizontal="center" vertical="center" wrapText="1"/>
    </xf>
    <xf numFmtId="164" fontId="22" fillId="2" borderId="33" xfId="0" applyNumberFormat="1" applyFont="1" applyFill="1" applyBorder="1" applyAlignment="1">
      <alignment horizontal="right" wrapText="1"/>
    </xf>
    <xf numFmtId="3" fontId="1" fillId="2" borderId="14" xfId="0" applyNumberFormat="1" applyFont="1" applyFill="1" applyBorder="1" applyAlignment="1">
      <alignment horizontal="center" vertical="center" wrapText="1"/>
    </xf>
    <xf numFmtId="0" fontId="15" fillId="2" borderId="16" xfId="0" applyFont="1" applyFill="1" applyBorder="1" applyAlignment="1">
      <alignment vertical="center" wrapText="1"/>
    </xf>
    <xf numFmtId="0" fontId="6" fillId="2" borderId="15" xfId="0" applyFont="1" applyFill="1" applyBorder="1" applyAlignment="1">
      <alignment horizontal="right" vertical="center" wrapText="1"/>
    </xf>
    <xf numFmtId="0" fontId="6" fillId="2" borderId="16" xfId="0" applyFont="1" applyFill="1" applyBorder="1" applyAlignment="1">
      <alignment horizontal="right" vertical="center" wrapText="1"/>
    </xf>
    <xf numFmtId="0" fontId="10" fillId="2" borderId="16" xfId="0" applyFont="1" applyFill="1" applyBorder="1" applyAlignment="1">
      <alignment horizontal="right" wrapText="1"/>
    </xf>
    <xf numFmtId="0" fontId="3" fillId="0" borderId="0" xfId="0" applyFont="1" applyAlignment="1" applyProtection="1">
      <alignment horizontal="left" vertical="top" wrapText="1"/>
      <protection locked="0"/>
    </xf>
    <xf numFmtId="0" fontId="3" fillId="0" borderId="0" xfId="0" applyFont="1" applyAlignment="1" applyProtection="1">
      <alignment horizontal="left" vertical="center" wrapText="1"/>
      <protection locked="0"/>
    </xf>
    <xf numFmtId="2" fontId="1" fillId="2" borderId="13" xfId="0" applyNumberFormat="1" applyFont="1" applyFill="1" applyBorder="1" applyAlignment="1">
      <alignment horizontal="left" vertical="center" wrapText="1"/>
    </xf>
    <xf numFmtId="0" fontId="29" fillId="2" borderId="10" xfId="0" applyFont="1" applyFill="1" applyBorder="1" applyAlignment="1">
      <alignment horizontal="left" vertical="center" wrapText="1"/>
    </xf>
    <xf numFmtId="0" fontId="22" fillId="2" borderId="15" xfId="0" applyFont="1" applyFill="1" applyBorder="1" applyAlignment="1">
      <alignment horizontal="center" vertical="center" wrapText="1"/>
    </xf>
    <xf numFmtId="0" fontId="3" fillId="0" borderId="33" xfId="0" applyFont="1" applyBorder="1" applyAlignment="1">
      <alignment vertical="center" wrapText="1"/>
    </xf>
    <xf numFmtId="0" fontId="9" fillId="2" borderId="8" xfId="0" applyFont="1" applyFill="1" applyBorder="1" applyAlignment="1">
      <alignment horizontal="center" vertical="center" wrapText="1"/>
    </xf>
    <xf numFmtId="49" fontId="9" fillId="2" borderId="10" xfId="0" applyNumberFormat="1" applyFont="1" applyFill="1" applyBorder="1" applyAlignment="1">
      <alignment horizontal="center" vertical="center" wrapText="1"/>
    </xf>
    <xf numFmtId="0" fontId="1" fillId="2" borderId="10" xfId="0" applyFont="1" applyFill="1" applyBorder="1" applyAlignment="1">
      <alignment horizontal="left" vertical="center" wrapText="1"/>
    </xf>
    <xf numFmtId="0" fontId="9" fillId="2" borderId="33" xfId="0" applyFont="1" applyFill="1" applyBorder="1" applyAlignment="1">
      <alignment horizontal="center" vertical="center" wrapText="1"/>
    </xf>
    <xf numFmtId="0" fontId="3" fillId="2" borderId="33" xfId="0" applyFont="1" applyFill="1" applyBorder="1" applyAlignment="1">
      <alignment horizontal="left" vertical="center" wrapText="1"/>
    </xf>
    <xf numFmtId="4" fontId="3" fillId="2" borderId="33" xfId="0" applyNumberFormat="1" applyFont="1" applyFill="1" applyBorder="1" applyAlignment="1">
      <alignment horizontal="right" wrapText="1"/>
    </xf>
    <xf numFmtId="0" fontId="1" fillId="2" borderId="47" xfId="0" applyFont="1" applyFill="1" applyBorder="1" applyAlignment="1">
      <alignment horizontal="left" vertical="center" wrapText="1"/>
    </xf>
    <xf numFmtId="0" fontId="9" fillId="2" borderId="47" xfId="0" applyFont="1" applyFill="1" applyBorder="1" applyAlignment="1">
      <alignment horizontal="center" vertical="center" wrapText="1"/>
    </xf>
    <xf numFmtId="4" fontId="10" fillId="2" borderId="63" xfId="0" applyNumberFormat="1" applyFont="1" applyFill="1" applyBorder="1" applyAlignment="1">
      <alignment horizontal="center" vertical="center" wrapText="1"/>
    </xf>
    <xf numFmtId="3" fontId="9" fillId="2" borderId="63" xfId="0" applyNumberFormat="1" applyFont="1" applyFill="1" applyBorder="1" applyAlignment="1">
      <alignment horizontal="right" vertical="center" wrapText="1"/>
    </xf>
    <xf numFmtId="4" fontId="3" fillId="2" borderId="8" xfId="0" applyNumberFormat="1" applyFont="1" applyFill="1" applyBorder="1" applyAlignment="1">
      <alignment horizontal="center" vertical="center" wrapText="1"/>
    </xf>
    <xf numFmtId="0" fontId="3" fillId="2" borderId="13" xfId="0" quotePrefix="1" applyFont="1" applyFill="1" applyBorder="1" applyAlignment="1">
      <alignment horizontal="left" vertical="center" wrapText="1"/>
    </xf>
    <xf numFmtId="0" fontId="1" fillId="2" borderId="0" xfId="0" applyFont="1" applyFill="1" applyAlignment="1">
      <alignment wrapText="1"/>
    </xf>
    <xf numFmtId="0" fontId="1" fillId="2" borderId="13" xfId="0" applyFont="1" applyFill="1" applyBorder="1" applyAlignment="1">
      <alignment horizontal="center" wrapText="1"/>
    </xf>
    <xf numFmtId="2" fontId="3" fillId="2" borderId="10" xfId="0" applyNumberFormat="1" applyFont="1" applyFill="1" applyBorder="1" applyAlignment="1">
      <alignment horizontal="right" wrapText="1"/>
    </xf>
    <xf numFmtId="0" fontId="5" fillId="2" borderId="28" xfId="0" applyFont="1" applyFill="1" applyBorder="1" applyAlignment="1">
      <alignment horizontal="right" wrapText="1"/>
    </xf>
    <xf numFmtId="0" fontId="7" fillId="2" borderId="38" xfId="0" applyFont="1" applyFill="1" applyBorder="1" applyAlignment="1">
      <alignment horizontal="right" wrapText="1"/>
    </xf>
    <xf numFmtId="2" fontId="1" fillId="2" borderId="31" xfId="0" applyNumberFormat="1" applyFont="1" applyFill="1" applyBorder="1" applyAlignment="1">
      <alignment horizontal="left" wrapText="1"/>
    </xf>
    <xf numFmtId="2" fontId="1" fillId="2" borderId="16" xfId="0" applyNumberFormat="1" applyFont="1" applyFill="1" applyBorder="1" applyAlignment="1">
      <alignment horizontal="left" wrapText="1"/>
    </xf>
    <xf numFmtId="2" fontId="1" fillId="2" borderId="10" xfId="0" applyNumberFormat="1" applyFont="1" applyFill="1" applyBorder="1" applyAlignment="1">
      <alignment horizontal="left" wrapText="1"/>
    </xf>
    <xf numFmtId="2" fontId="1" fillId="2" borderId="10" xfId="0" applyNumberFormat="1" applyFont="1" applyFill="1" applyBorder="1" applyAlignment="1">
      <alignment wrapText="1"/>
    </xf>
    <xf numFmtId="2" fontId="1" fillId="2" borderId="38" xfId="0" applyNumberFormat="1" applyFont="1" applyFill="1" applyBorder="1" applyAlignment="1">
      <alignment horizontal="left" wrapText="1"/>
    </xf>
    <xf numFmtId="0" fontId="9" fillId="2" borderId="22" xfId="0" applyFont="1" applyFill="1" applyBorder="1" applyAlignment="1">
      <alignment horizontal="center"/>
    </xf>
    <xf numFmtId="0" fontId="9" fillId="2" borderId="0" xfId="0" applyFont="1" applyFill="1" applyAlignment="1">
      <alignment horizontal="center" wrapText="1"/>
    </xf>
    <xf numFmtId="0" fontId="9" fillId="0" borderId="0" xfId="0" applyFont="1" applyAlignment="1">
      <alignment horizontal="center" wrapText="1"/>
    </xf>
    <xf numFmtId="3" fontId="1" fillId="2" borderId="0" xfId="0" applyNumberFormat="1" applyFont="1" applyFill="1" applyAlignment="1">
      <alignment wrapText="1"/>
    </xf>
    <xf numFmtId="3" fontId="1" fillId="2" borderId="27" xfId="0" applyNumberFormat="1" applyFont="1" applyFill="1" applyBorder="1" applyAlignment="1">
      <alignment wrapText="1"/>
    </xf>
    <xf numFmtId="3" fontId="1" fillId="2" borderId="13" xfId="0" applyNumberFormat="1" applyFont="1" applyFill="1" applyBorder="1" applyAlignment="1">
      <alignment horizontal="center" wrapText="1"/>
    </xf>
    <xf numFmtId="3" fontId="1" fillId="2" borderId="14" xfId="0" applyNumberFormat="1" applyFont="1" applyFill="1" applyBorder="1" applyAlignment="1">
      <alignment horizontal="center" wrapText="1"/>
    </xf>
    <xf numFmtId="4" fontId="7" fillId="2" borderId="10" xfId="0" applyNumberFormat="1" applyFont="1" applyFill="1" applyBorder="1" applyAlignment="1">
      <alignment horizontal="right" wrapText="1"/>
    </xf>
    <xf numFmtId="4" fontId="7" fillId="2" borderId="13" xfId="0" applyNumberFormat="1" applyFont="1" applyFill="1" applyBorder="1" applyAlignment="1">
      <alignment horizontal="right" wrapText="1"/>
    </xf>
    <xf numFmtId="165" fontId="3" fillId="2" borderId="8" xfId="0" applyNumberFormat="1" applyFont="1" applyFill="1" applyBorder="1" applyAlignment="1">
      <alignment horizontal="right" wrapText="1"/>
    </xf>
    <xf numFmtId="165" fontId="3" fillId="2" borderId="10" xfId="0" applyNumberFormat="1" applyFont="1" applyFill="1" applyBorder="1" applyAlignment="1">
      <alignment horizontal="right" wrapText="1"/>
    </xf>
    <xf numFmtId="165" fontId="3" fillId="2" borderId="13" xfId="0" applyNumberFormat="1" applyFont="1" applyFill="1" applyBorder="1" applyAlignment="1">
      <alignment horizontal="right" wrapText="1"/>
    </xf>
    <xf numFmtId="0" fontId="5" fillId="2" borderId="31" xfId="0" applyFont="1" applyFill="1" applyBorder="1" applyAlignment="1">
      <alignment horizontal="right" wrapText="1"/>
    </xf>
    <xf numFmtId="3" fontId="5" fillId="2" borderId="31" xfId="0" applyNumberFormat="1" applyFont="1" applyFill="1" applyBorder="1" applyAlignment="1">
      <alignment horizontal="right" wrapText="1"/>
    </xf>
    <xf numFmtId="3" fontId="1" fillId="2" borderId="37" xfId="0" applyNumberFormat="1" applyFont="1" applyFill="1" applyBorder="1" applyAlignment="1">
      <alignment horizontal="right" wrapText="1"/>
    </xf>
    <xf numFmtId="4" fontId="10" fillId="2" borderId="0" xfId="0" applyNumberFormat="1" applyFont="1" applyFill="1" applyAlignment="1">
      <alignment horizontal="center" wrapText="1"/>
    </xf>
    <xf numFmtId="3" fontId="9" fillId="2" borderId="0" xfId="0" applyNumberFormat="1" applyFont="1" applyFill="1" applyAlignment="1">
      <alignment horizontal="right" wrapText="1"/>
    </xf>
    <xf numFmtId="3" fontId="9" fillId="2" borderId="0" xfId="0" applyNumberFormat="1" applyFont="1" applyFill="1" applyAlignment="1">
      <alignment wrapText="1"/>
    </xf>
    <xf numFmtId="3" fontId="3" fillId="2" borderId="24" xfId="0" applyNumberFormat="1" applyFont="1" applyFill="1" applyBorder="1" applyAlignment="1">
      <alignment wrapText="1"/>
    </xf>
    <xf numFmtId="4" fontId="1" fillId="2" borderId="16" xfId="0" applyNumberFormat="1" applyFont="1" applyFill="1" applyBorder="1" applyAlignment="1">
      <alignment horizontal="left" wrapText="1"/>
    </xf>
    <xf numFmtId="3" fontId="1" fillId="2" borderId="16" xfId="0" applyNumberFormat="1" applyFont="1" applyFill="1" applyBorder="1" applyAlignment="1">
      <alignment horizontal="left" wrapText="1"/>
    </xf>
    <xf numFmtId="4" fontId="1" fillId="2" borderId="10" xfId="0" applyNumberFormat="1" applyFont="1" applyFill="1" applyBorder="1" applyAlignment="1">
      <alignment horizontal="left" wrapText="1"/>
    </xf>
    <xf numFmtId="4" fontId="1" fillId="2" borderId="10" xfId="0" applyNumberFormat="1" applyFont="1" applyFill="1" applyBorder="1" applyAlignment="1">
      <alignment wrapText="1"/>
    </xf>
    <xf numFmtId="3" fontId="1" fillId="2" borderId="10" xfId="0" applyNumberFormat="1" applyFont="1" applyFill="1" applyBorder="1" applyAlignment="1">
      <alignment wrapText="1"/>
    </xf>
    <xf numFmtId="3" fontId="1" fillId="2" borderId="38" xfId="0" applyNumberFormat="1" applyFont="1" applyFill="1" applyBorder="1" applyAlignment="1">
      <alignment horizontal="left" wrapText="1"/>
    </xf>
    <xf numFmtId="4" fontId="1" fillId="2" borderId="22" xfId="0" applyNumberFormat="1" applyFont="1" applyFill="1" applyBorder="1" applyAlignment="1">
      <alignment horizontal="left"/>
    </xf>
    <xf numFmtId="3" fontId="1" fillId="2" borderId="56" xfId="0" applyNumberFormat="1" applyFont="1" applyFill="1" applyBorder="1" applyAlignment="1">
      <alignment horizontal="left"/>
    </xf>
    <xf numFmtId="4" fontId="1" fillId="2" borderId="0" xfId="0" applyNumberFormat="1" applyFont="1" applyFill="1" applyAlignment="1">
      <alignment horizontal="left" wrapText="1"/>
    </xf>
    <xf numFmtId="3" fontId="1" fillId="2" borderId="0" xfId="0" applyNumberFormat="1" applyFont="1" applyFill="1" applyAlignment="1">
      <alignment horizontal="left" wrapText="1"/>
    </xf>
    <xf numFmtId="4" fontId="10" fillId="0" borderId="0" xfId="0" applyNumberFormat="1" applyFont="1" applyAlignment="1">
      <alignment horizontal="center" wrapText="1"/>
    </xf>
    <xf numFmtId="3" fontId="9" fillId="0" borderId="0" xfId="0" applyNumberFormat="1" applyFont="1" applyAlignment="1">
      <alignment horizontal="right" wrapText="1"/>
    </xf>
    <xf numFmtId="3" fontId="9" fillId="0" borderId="0" xfId="0" applyNumberFormat="1" applyFont="1" applyAlignment="1">
      <alignment wrapText="1"/>
    </xf>
    <xf numFmtId="0" fontId="7" fillId="2" borderId="33" xfId="0" applyFont="1" applyFill="1" applyBorder="1" applyAlignment="1">
      <alignment horizontal="right" wrapText="1"/>
    </xf>
    <xf numFmtId="0" fontId="7" fillId="2" borderId="47" xfId="0" applyFont="1" applyFill="1" applyBorder="1" applyAlignment="1">
      <alignment horizontal="right" wrapText="1"/>
    </xf>
    <xf numFmtId="4" fontId="3" fillId="2" borderId="63" xfId="0" applyNumberFormat="1" applyFont="1" applyFill="1" applyBorder="1" applyAlignment="1">
      <alignment horizontal="right" wrapText="1"/>
    </xf>
    <xf numFmtId="3" fontId="3" fillId="2" borderId="63" xfId="0" applyNumberFormat="1" applyFont="1" applyFill="1" applyBorder="1" applyAlignment="1">
      <alignment horizontal="right" wrapText="1"/>
    </xf>
    <xf numFmtId="3" fontId="3" fillId="2" borderId="65" xfId="0" applyNumberFormat="1" applyFont="1" applyFill="1" applyBorder="1" applyAlignment="1">
      <alignment horizontal="right" wrapText="1"/>
    </xf>
    <xf numFmtId="0" fontId="22" fillId="2" borderId="41" xfId="0" applyFont="1" applyFill="1" applyBorder="1" applyAlignment="1">
      <alignment vertical="center" wrapText="1"/>
    </xf>
    <xf numFmtId="3" fontId="22" fillId="2" borderId="27" xfId="0" applyNumberFormat="1" applyFont="1" applyFill="1" applyBorder="1" applyAlignment="1">
      <alignment vertical="center" wrapText="1"/>
    </xf>
    <xf numFmtId="3" fontId="10" fillId="2" borderId="0" xfId="0" applyNumberFormat="1" applyFont="1" applyFill="1" applyAlignment="1">
      <alignment vertical="center" wrapText="1"/>
    </xf>
    <xf numFmtId="3" fontId="9" fillId="2" borderId="65" xfId="0" applyNumberFormat="1" applyFont="1" applyFill="1" applyBorder="1" applyAlignment="1">
      <alignment vertical="center" wrapText="1"/>
    </xf>
    <xf numFmtId="0" fontId="27" fillId="2" borderId="41" xfId="0" applyFont="1" applyFill="1" applyBorder="1" applyAlignment="1">
      <alignment horizontal="center" vertical="center" wrapText="1"/>
    </xf>
    <xf numFmtId="0" fontId="27" fillId="2" borderId="15" xfId="0" applyFont="1" applyFill="1" applyBorder="1" applyAlignment="1">
      <alignment horizontal="center" vertical="center" wrapText="1"/>
    </xf>
    <xf numFmtId="0" fontId="27" fillId="2" borderId="9" xfId="0" applyFont="1" applyFill="1" applyBorder="1" applyAlignment="1">
      <alignment horizontal="center" vertical="center" wrapText="1"/>
    </xf>
    <xf numFmtId="1" fontId="28" fillId="2" borderId="9" xfId="0" applyNumberFormat="1" applyFont="1" applyFill="1" applyBorder="1" applyAlignment="1">
      <alignment horizontal="center" vertical="center" wrapText="1"/>
    </xf>
    <xf numFmtId="1" fontId="28" fillId="2" borderId="12" xfId="0" applyNumberFormat="1" applyFont="1" applyFill="1" applyBorder="1" applyAlignment="1">
      <alignment horizontal="center" vertical="center" wrapText="1"/>
    </xf>
    <xf numFmtId="0" fontId="27" fillId="2" borderId="12"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7" fillId="2" borderId="4" xfId="0" applyFont="1" applyFill="1" applyBorder="1" applyAlignment="1">
      <alignment vertical="center" wrapText="1"/>
    </xf>
    <xf numFmtId="0" fontId="30" fillId="2" borderId="15" xfId="0" applyFont="1" applyFill="1" applyBorder="1" applyAlignment="1">
      <alignment horizontal="right" wrapText="1"/>
    </xf>
    <xf numFmtId="0" fontId="28" fillId="2" borderId="15" xfId="0" applyFont="1" applyFill="1" applyBorder="1" applyAlignment="1">
      <alignment wrapText="1"/>
    </xf>
    <xf numFmtId="0" fontId="28" fillId="2" borderId="4" xfId="0" applyFont="1" applyFill="1" applyBorder="1" applyAlignment="1">
      <alignment horizontal="right" wrapText="1"/>
    </xf>
    <xf numFmtId="0" fontId="31" fillId="2" borderId="15" xfId="0" applyFont="1" applyFill="1" applyBorder="1" applyAlignment="1">
      <alignment horizontal="center" vertical="center" wrapText="1"/>
    </xf>
    <xf numFmtId="0" fontId="31" fillId="2" borderId="9"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8" xfId="0" applyFont="1" applyFill="1" applyBorder="1" applyAlignment="1">
      <alignment horizontal="center" vertical="center" wrapText="1"/>
    </xf>
    <xf numFmtId="0" fontId="28" fillId="2" borderId="1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1" fillId="2" borderId="0" xfId="0" applyFont="1" applyFill="1" applyAlignment="1">
      <alignment horizontal="center" vertical="center" wrapText="1"/>
    </xf>
    <xf numFmtId="0" fontId="27" fillId="2" borderId="25" xfId="0" applyFont="1" applyFill="1" applyBorder="1" applyAlignment="1">
      <alignment horizontal="center" vertical="center" wrapText="1"/>
    </xf>
    <xf numFmtId="2" fontId="28" fillId="2" borderId="9" xfId="0" applyNumberFormat="1" applyFont="1" applyFill="1" applyBorder="1" applyAlignment="1">
      <alignment vertical="center" wrapText="1"/>
    </xf>
    <xf numFmtId="0" fontId="28" fillId="2" borderId="9" xfId="0" applyFont="1" applyFill="1" applyBorder="1" applyAlignment="1">
      <alignment vertical="center" wrapText="1"/>
    </xf>
    <xf numFmtId="0" fontId="28" fillId="2" borderId="12" xfId="0" applyFont="1" applyFill="1" applyBorder="1" applyAlignment="1">
      <alignment vertical="center" wrapText="1"/>
    </xf>
    <xf numFmtId="0" fontId="28" fillId="2" borderId="42" xfId="0" applyFont="1" applyFill="1" applyBorder="1" applyAlignment="1">
      <alignment vertical="center" wrapText="1"/>
    </xf>
    <xf numFmtId="0" fontId="31" fillId="0" borderId="0" xfId="0" applyFont="1" applyAlignment="1">
      <alignment horizontal="center" vertical="center" wrapText="1"/>
    </xf>
    <xf numFmtId="0" fontId="27" fillId="2" borderId="10" xfId="0" applyFont="1" applyFill="1" applyBorder="1" applyAlignment="1">
      <alignment vertical="center" wrapText="1"/>
    </xf>
    <xf numFmtId="0" fontId="23" fillId="2" borderId="16" xfId="0" applyFont="1" applyFill="1" applyBorder="1" applyAlignment="1">
      <alignment horizontal="right" vertical="center" wrapText="1"/>
    </xf>
    <xf numFmtId="2" fontId="22" fillId="2" borderId="0" xfId="0" applyNumberFormat="1" applyFont="1" applyFill="1" applyAlignment="1">
      <alignment horizontal="right" vertical="center" wrapText="1"/>
    </xf>
    <xf numFmtId="0" fontId="22" fillId="2" borderId="15" xfId="0" applyFont="1" applyFill="1" applyBorder="1" applyAlignment="1">
      <alignment vertical="center" wrapText="1"/>
    </xf>
    <xf numFmtId="49" fontId="22" fillId="2" borderId="9" xfId="0" applyNumberFormat="1" applyFont="1" applyFill="1" applyBorder="1" applyAlignment="1">
      <alignment horizontal="center" vertical="center" wrapText="1"/>
    </xf>
    <xf numFmtId="49" fontId="22" fillId="2" borderId="12" xfId="0" applyNumberFormat="1" applyFont="1" applyFill="1" applyBorder="1" applyAlignment="1">
      <alignment horizontal="center" vertical="center" wrapText="1"/>
    </xf>
    <xf numFmtId="0" fontId="22" fillId="2" borderId="7" xfId="0" applyFont="1" applyFill="1" applyBorder="1" applyAlignment="1">
      <alignment vertical="center" wrapText="1"/>
    </xf>
    <xf numFmtId="0" fontId="23" fillId="2" borderId="15" xfId="0" applyFont="1" applyFill="1" applyBorder="1" applyAlignment="1">
      <alignment horizontal="right" vertical="center" wrapText="1"/>
    </xf>
    <xf numFmtId="2" fontId="21" fillId="2" borderId="0" xfId="0" applyNumberFormat="1" applyFont="1" applyFill="1" applyAlignment="1">
      <alignment horizontal="right" vertical="center" wrapText="1"/>
    </xf>
    <xf numFmtId="0" fontId="24" fillId="2" borderId="0" xfId="0" applyFont="1" applyFill="1"/>
    <xf numFmtId="0" fontId="24" fillId="0" borderId="0" xfId="0" applyFont="1"/>
    <xf numFmtId="1" fontId="22" fillId="0" borderId="30" xfId="0" applyNumberFormat="1" applyFont="1" applyBorder="1" applyAlignment="1">
      <alignment horizontal="center" vertical="center" wrapText="1"/>
    </xf>
    <xf numFmtId="3" fontId="4" fillId="0" borderId="39" xfId="0" applyNumberFormat="1" applyFont="1" applyBorder="1" applyAlignment="1">
      <alignment horizontal="center" vertical="center"/>
    </xf>
    <xf numFmtId="0" fontId="3" fillId="0" borderId="10" xfId="0" applyFont="1" applyBorder="1" applyAlignment="1">
      <alignment horizontal="left" vertical="center" wrapText="1"/>
    </xf>
    <xf numFmtId="0" fontId="1" fillId="2" borderId="5" xfId="0" applyFont="1" applyFill="1" applyBorder="1" applyAlignment="1">
      <alignment horizontal="center" vertical="center" wrapText="1"/>
    </xf>
    <xf numFmtId="49" fontId="22" fillId="0" borderId="10" xfId="0" applyNumberFormat="1" applyFont="1" applyBorder="1" applyAlignment="1">
      <alignment horizontal="center" vertical="center" wrapText="1"/>
    </xf>
    <xf numFmtId="0" fontId="21" fillId="2" borderId="31" xfId="0" applyFont="1" applyFill="1" applyBorder="1" applyAlignment="1">
      <alignment horizontal="right" wrapText="1"/>
    </xf>
    <xf numFmtId="0" fontId="22" fillId="2" borderId="32"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7" xfId="0"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49" fontId="22" fillId="0" borderId="8" xfId="0" applyNumberFormat="1" applyFont="1" applyBorder="1" applyAlignment="1">
      <alignment horizontal="center" vertical="center" wrapText="1"/>
    </xf>
    <xf numFmtId="0" fontId="22" fillId="2" borderId="8" xfId="0" applyFont="1" applyFill="1" applyBorder="1" applyAlignment="1">
      <alignment horizontal="center" vertical="center" wrapText="1"/>
    </xf>
    <xf numFmtId="49" fontId="22" fillId="2" borderId="10" xfId="0" applyNumberFormat="1" applyFont="1" applyFill="1" applyBorder="1" applyAlignment="1">
      <alignment horizontal="center" vertical="center" wrapText="1"/>
    </xf>
    <xf numFmtId="2" fontId="1" fillId="2" borderId="16" xfId="0" applyNumberFormat="1" applyFont="1" applyFill="1" applyBorder="1" applyAlignment="1">
      <alignment horizontal="left" vertical="center" wrapText="1"/>
    </xf>
    <xf numFmtId="0" fontId="1" fillId="2" borderId="0" xfId="0" applyFont="1" applyFill="1" applyAlignment="1">
      <alignment horizontal="left" vertical="center" wrapText="1"/>
    </xf>
    <xf numFmtId="3" fontId="1" fillId="2" borderId="0" xfId="0" applyNumberFormat="1" applyFont="1" applyFill="1" applyBorder="1" applyAlignment="1">
      <alignment vertical="center" wrapText="1"/>
    </xf>
    <xf numFmtId="0" fontId="29" fillId="2" borderId="8" xfId="0" applyFont="1" applyFill="1" applyBorder="1" applyAlignment="1">
      <alignment vertical="center" wrapText="1"/>
    </xf>
    <xf numFmtId="0" fontId="29" fillId="2" borderId="10" xfId="0" applyFont="1" applyFill="1" applyBorder="1" applyAlignment="1">
      <alignment vertical="center" wrapText="1"/>
    </xf>
    <xf numFmtId="0" fontId="32" fillId="2" borderId="10" xfId="0" applyFont="1" applyFill="1" applyBorder="1" applyAlignment="1">
      <alignment vertical="center" wrapText="1"/>
    </xf>
    <xf numFmtId="0" fontId="29" fillId="2" borderId="13" xfId="0" applyFont="1" applyFill="1" applyBorder="1" applyAlignment="1">
      <alignment vertical="center" wrapText="1"/>
    </xf>
    <xf numFmtId="0" fontId="7" fillId="2" borderId="7" xfId="0" applyFont="1" applyFill="1" applyBorder="1" applyAlignment="1">
      <alignment horizontal="center" vertical="center" wrapText="1"/>
    </xf>
    <xf numFmtId="49" fontId="7" fillId="2" borderId="8" xfId="0" applyNumberFormat="1" applyFont="1" applyFill="1" applyBorder="1" applyAlignment="1">
      <alignment horizontal="center" vertical="center" wrapText="1"/>
    </xf>
    <xf numFmtId="4" fontId="7" fillId="2" borderId="8" xfId="0" applyNumberFormat="1" applyFont="1" applyFill="1" applyBorder="1" applyAlignment="1">
      <alignment horizontal="right" wrapText="1"/>
    </xf>
    <xf numFmtId="164" fontId="3" fillId="2" borderId="35" xfId="0" applyNumberFormat="1" applyFont="1" applyFill="1" applyBorder="1" applyAlignment="1">
      <alignment horizontal="right" wrapText="1"/>
    </xf>
    <xf numFmtId="164" fontId="3" fillId="2" borderId="36" xfId="0" applyNumberFormat="1" applyFont="1" applyFill="1" applyBorder="1" applyAlignment="1">
      <alignment horizontal="right" wrapText="1"/>
    </xf>
    <xf numFmtId="164" fontId="3" fillId="2" borderId="50" xfId="0" applyNumberFormat="1" applyFont="1" applyFill="1" applyBorder="1" applyAlignment="1">
      <alignment horizontal="right" wrapText="1"/>
    </xf>
    <xf numFmtId="164" fontId="1" fillId="2" borderId="17" xfId="0" applyNumberFormat="1" applyFont="1" applyFill="1" applyBorder="1" applyAlignment="1">
      <alignment wrapText="1"/>
    </xf>
    <xf numFmtId="164" fontId="1" fillId="2" borderId="11" xfId="0" applyNumberFormat="1" applyFont="1" applyFill="1" applyBorder="1" applyAlignment="1">
      <alignment wrapText="1"/>
    </xf>
    <xf numFmtId="164" fontId="1" fillId="2" borderId="36" xfId="0" applyNumberFormat="1" applyFont="1" applyFill="1" applyBorder="1" applyAlignment="1">
      <alignment wrapText="1"/>
    </xf>
    <xf numFmtId="164" fontId="7" fillId="2" borderId="8" xfId="0" applyNumberFormat="1" applyFont="1" applyFill="1" applyBorder="1" applyAlignment="1">
      <alignment horizontal="right" wrapText="1"/>
    </xf>
    <xf numFmtId="4" fontId="7" fillId="2" borderId="33" xfId="0" applyNumberFormat="1" applyFont="1" applyFill="1" applyBorder="1" applyAlignment="1">
      <alignment horizontal="right" wrapText="1"/>
    </xf>
    <xf numFmtId="0" fontId="7" fillId="2" borderId="47" xfId="0" applyFont="1" applyFill="1" applyBorder="1" applyAlignment="1">
      <alignment vertical="center" wrapText="1"/>
    </xf>
    <xf numFmtId="4" fontId="7" fillId="2" borderId="63" xfId="0" applyNumberFormat="1" applyFont="1" applyFill="1" applyBorder="1" applyAlignment="1">
      <alignment horizontal="right" wrapText="1"/>
    </xf>
    <xf numFmtId="3" fontId="7" fillId="2" borderId="63" xfId="0" applyNumberFormat="1" applyFont="1" applyFill="1" applyBorder="1" applyAlignment="1">
      <alignment horizontal="right" wrapText="1"/>
    </xf>
    <xf numFmtId="164" fontId="7" fillId="2" borderId="35" xfId="0" applyNumberFormat="1" applyFont="1" applyFill="1" applyBorder="1" applyAlignment="1">
      <alignment horizontal="right" wrapText="1"/>
    </xf>
    <xf numFmtId="4" fontId="7" fillId="0" borderId="13" xfId="0" applyNumberFormat="1" applyFont="1" applyBorder="1" applyAlignment="1">
      <alignment horizontal="right" wrapText="1"/>
    </xf>
    <xf numFmtId="164" fontId="3" fillId="2" borderId="43" xfId="0" applyNumberFormat="1" applyFont="1" applyFill="1" applyBorder="1" applyAlignment="1">
      <alignment horizontal="right" wrapText="1"/>
    </xf>
    <xf numFmtId="164" fontId="3" fillId="2" borderId="44" xfId="0" applyNumberFormat="1" applyFont="1" applyFill="1" applyBorder="1" applyAlignment="1">
      <alignment horizontal="right" wrapText="1"/>
    </xf>
    <xf numFmtId="0" fontId="28" fillId="2" borderId="10" xfId="0" applyFont="1" applyFill="1" applyBorder="1" applyAlignment="1">
      <alignment horizontal="center" vertical="center" wrapText="1"/>
    </xf>
    <xf numFmtId="164" fontId="3" fillId="2" borderId="17" xfId="0" applyNumberFormat="1" applyFont="1" applyFill="1" applyBorder="1" applyAlignment="1">
      <alignment vertical="center" wrapText="1"/>
    </xf>
    <xf numFmtId="164" fontId="3" fillId="2" borderId="11" xfId="0" applyNumberFormat="1" applyFont="1" applyFill="1" applyBorder="1" applyAlignment="1">
      <alignment vertical="center" wrapText="1"/>
    </xf>
    <xf numFmtId="164" fontId="3" fillId="2" borderId="14" xfId="0" applyNumberFormat="1" applyFont="1" applyFill="1" applyBorder="1" applyAlignment="1">
      <alignment vertical="center" wrapText="1"/>
    </xf>
    <xf numFmtId="164" fontId="1" fillId="2" borderId="44" xfId="0" applyNumberFormat="1" applyFont="1" applyFill="1" applyBorder="1" applyAlignment="1">
      <alignment vertical="center" wrapText="1"/>
    </xf>
    <xf numFmtId="164" fontId="22" fillId="2" borderId="11" xfId="0" applyNumberFormat="1" applyFont="1" applyFill="1" applyBorder="1" applyAlignment="1">
      <alignment horizontal="right" wrapText="1"/>
    </xf>
    <xf numFmtId="164" fontId="22" fillId="2" borderId="13" xfId="0" applyNumberFormat="1" applyFont="1" applyFill="1" applyBorder="1" applyAlignment="1">
      <alignment horizontal="right" wrapText="1"/>
    </xf>
    <xf numFmtId="164" fontId="22" fillId="2" borderId="14" xfId="0" applyNumberFormat="1" applyFont="1" applyFill="1" applyBorder="1" applyAlignment="1">
      <alignment horizontal="right" wrapText="1"/>
    </xf>
    <xf numFmtId="0" fontId="21" fillId="2" borderId="0" xfId="0" applyFont="1" applyFill="1" applyBorder="1" applyAlignment="1">
      <alignment horizontal="right" vertical="center" wrapText="1"/>
    </xf>
    <xf numFmtId="164" fontId="21" fillId="2" borderId="44" xfId="0" applyNumberFormat="1" applyFont="1" applyFill="1" applyBorder="1" applyAlignment="1">
      <alignment horizontal="right" vertical="center" wrapText="1"/>
    </xf>
    <xf numFmtId="164" fontId="21" fillId="2" borderId="6" xfId="0" applyNumberFormat="1" applyFont="1" applyFill="1" applyBorder="1" applyAlignment="1">
      <alignment horizontal="right" vertical="center" wrapText="1"/>
    </xf>
    <xf numFmtId="164" fontId="21" fillId="2" borderId="50" xfId="0" applyNumberFormat="1" applyFont="1" applyFill="1" applyBorder="1" applyAlignment="1">
      <alignment horizontal="right" wrapText="1"/>
    </xf>
    <xf numFmtId="0" fontId="3" fillId="0" borderId="9" xfId="0"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 fontId="3" fillId="0" borderId="10" xfId="0" applyNumberFormat="1" applyFont="1" applyFill="1" applyBorder="1" applyAlignment="1">
      <alignment horizontal="right" vertical="center" wrapText="1"/>
    </xf>
    <xf numFmtId="164" fontId="3" fillId="0" borderId="10" xfId="0" applyNumberFormat="1" applyFont="1" applyFill="1" applyBorder="1" applyAlignment="1">
      <alignment horizontal="right" vertical="center" wrapText="1"/>
    </xf>
    <xf numFmtId="164" fontId="3" fillId="0" borderId="11" xfId="0" applyNumberFormat="1" applyFont="1" applyFill="1" applyBorder="1" applyAlignment="1">
      <alignment horizontal="right" vertical="center" wrapText="1"/>
    </xf>
    <xf numFmtId="164" fontId="3" fillId="0" borderId="13" xfId="0" applyNumberFormat="1" applyFont="1" applyFill="1" applyBorder="1" applyAlignment="1">
      <alignment horizontal="right" vertical="center" wrapText="1"/>
    </xf>
    <xf numFmtId="164" fontId="3" fillId="0" borderId="14" xfId="0" applyNumberFormat="1" applyFont="1" applyFill="1" applyBorder="1" applyAlignment="1">
      <alignment horizontal="right" vertical="center" wrapText="1"/>
    </xf>
    <xf numFmtId="164" fontId="3" fillId="0" borderId="17" xfId="0" applyNumberFormat="1" applyFont="1" applyFill="1" applyBorder="1" applyAlignment="1">
      <alignment horizontal="right" vertical="center" wrapText="1"/>
    </xf>
    <xf numFmtId="164" fontId="3" fillId="2" borderId="11" xfId="0" applyNumberFormat="1" applyFont="1" applyFill="1" applyBorder="1" applyAlignment="1">
      <alignment horizontal="right" wrapText="1"/>
    </xf>
    <xf numFmtId="164" fontId="8" fillId="2" borderId="8" xfId="0" applyNumberFormat="1" applyFont="1" applyFill="1" applyBorder="1" applyAlignment="1">
      <alignment horizontal="right" vertical="center"/>
    </xf>
    <xf numFmtId="164" fontId="8" fillId="2" borderId="35" xfId="0" applyNumberFormat="1" applyFont="1" applyFill="1" applyBorder="1" applyAlignment="1">
      <alignment horizontal="right" vertical="center"/>
    </xf>
    <xf numFmtId="164" fontId="18" fillId="3" borderId="22" xfId="0" applyNumberFormat="1" applyFont="1" applyFill="1" applyBorder="1" applyAlignment="1">
      <alignment horizontal="right" vertical="center"/>
    </xf>
    <xf numFmtId="164" fontId="18" fillId="3" borderId="39" xfId="0" applyNumberFormat="1" applyFont="1" applyFill="1" applyBorder="1" applyAlignment="1">
      <alignment horizontal="right" vertical="center"/>
    </xf>
    <xf numFmtId="164" fontId="8" fillId="0" borderId="38" xfId="0" applyNumberFormat="1" applyFont="1" applyBorder="1" applyAlignment="1">
      <alignment horizontal="right" vertical="center"/>
    </xf>
    <xf numFmtId="164" fontId="8" fillId="0" borderId="36" xfId="0" applyNumberFormat="1" applyFont="1" applyBorder="1" applyAlignment="1">
      <alignment horizontal="right" vertical="center"/>
    </xf>
    <xf numFmtId="164" fontId="8" fillId="3" borderId="22" xfId="0" applyNumberFormat="1" applyFont="1" applyFill="1" applyBorder="1" applyAlignment="1">
      <alignment horizontal="right" vertical="center"/>
    </xf>
    <xf numFmtId="164" fontId="8" fillId="3" borderId="39" xfId="0" applyNumberFormat="1" applyFont="1" applyFill="1" applyBorder="1" applyAlignment="1">
      <alignment horizontal="right" vertical="center"/>
    </xf>
    <xf numFmtId="164" fontId="10" fillId="0" borderId="16" xfId="0" applyNumberFormat="1" applyFont="1" applyBorder="1" applyAlignment="1">
      <alignment horizontal="right" vertical="center"/>
    </xf>
    <xf numFmtId="164" fontId="8" fillId="0" borderId="16" xfId="0" applyNumberFormat="1" applyFont="1" applyBorder="1" applyAlignment="1">
      <alignment horizontal="right" vertical="center"/>
    </xf>
    <xf numFmtId="164" fontId="8" fillId="0" borderId="17" xfId="0" applyNumberFormat="1" applyFont="1" applyBorder="1" applyAlignment="1">
      <alignment horizontal="right" vertical="center"/>
    </xf>
    <xf numFmtId="164" fontId="10" fillId="0" borderId="38" xfId="0" applyNumberFormat="1" applyFont="1" applyBorder="1" applyAlignment="1">
      <alignment horizontal="right" vertical="center"/>
    </xf>
    <xf numFmtId="164" fontId="8" fillId="0" borderId="35" xfId="0" applyNumberFormat="1" applyFont="1" applyBorder="1" applyAlignment="1">
      <alignment horizontal="right" vertical="center"/>
    </xf>
    <xf numFmtId="164" fontId="8" fillId="0" borderId="8" xfId="0" applyNumberFormat="1" applyFont="1" applyBorder="1" applyAlignment="1">
      <alignment horizontal="right" vertical="center"/>
    </xf>
    <xf numFmtId="164" fontId="8" fillId="0" borderId="43" xfId="0" applyNumberFormat="1" applyFont="1" applyBorder="1" applyAlignment="1">
      <alignment horizontal="right" vertical="center"/>
    </xf>
    <xf numFmtId="164" fontId="8" fillId="3" borderId="50" xfId="0" applyNumberFormat="1" applyFont="1" applyFill="1" applyBorder="1"/>
    <xf numFmtId="49" fontId="22" fillId="2" borderId="7" xfId="0" applyNumberFormat="1" applyFont="1" applyFill="1" applyBorder="1" applyAlignment="1">
      <alignment horizontal="center" vertical="center" wrapText="1"/>
    </xf>
    <xf numFmtId="49" fontId="22" fillId="2" borderId="32" xfId="0" applyNumberFormat="1" applyFont="1" applyFill="1" applyBorder="1" applyAlignment="1">
      <alignment horizontal="center" vertical="center" wrapText="1"/>
    </xf>
    <xf numFmtId="164" fontId="21" fillId="2" borderId="20" xfId="0" applyNumberFormat="1" applyFont="1" applyFill="1" applyBorder="1" applyAlignment="1">
      <alignment horizontal="right" wrapText="1"/>
    </xf>
    <xf numFmtId="0" fontId="3" fillId="0" borderId="12" xfId="0" applyFont="1" applyFill="1" applyBorder="1" applyAlignment="1">
      <alignment horizontal="center" vertical="center" wrapText="1"/>
    </xf>
    <xf numFmtId="164" fontId="1" fillId="0" borderId="50" xfId="0" applyNumberFormat="1" applyFont="1" applyFill="1" applyBorder="1"/>
    <xf numFmtId="164" fontId="1" fillId="0" borderId="50" xfId="0" applyNumberFormat="1" applyFont="1" applyFill="1" applyBorder="1" applyAlignment="1">
      <alignment horizontal="right" wrapText="1"/>
    </xf>
    <xf numFmtId="0" fontId="1" fillId="2" borderId="60" xfId="0" applyFont="1" applyFill="1" applyBorder="1" applyAlignment="1">
      <alignment vertical="center" wrapText="1"/>
    </xf>
    <xf numFmtId="0" fontId="3" fillId="2" borderId="47" xfId="0" applyFont="1" applyFill="1" applyBorder="1" applyAlignment="1">
      <alignment horizontal="right" wrapText="1"/>
    </xf>
    <xf numFmtId="0" fontId="1" fillId="2" borderId="58" xfId="0" applyFont="1" applyFill="1" applyBorder="1" applyAlignment="1">
      <alignment vertical="center" wrapText="1"/>
    </xf>
    <xf numFmtId="0" fontId="10" fillId="2" borderId="67" xfId="0" applyFont="1" applyFill="1" applyBorder="1" applyAlignment="1">
      <alignment horizontal="right" wrapText="1"/>
    </xf>
    <xf numFmtId="3" fontId="10" fillId="2" borderId="67" xfId="0" applyNumberFormat="1" applyFont="1" applyFill="1" applyBorder="1" applyAlignment="1">
      <alignment horizontal="right" wrapText="1"/>
    </xf>
    <xf numFmtId="0" fontId="3" fillId="2" borderId="58" xfId="0" applyFont="1" applyFill="1" applyBorder="1" applyAlignment="1">
      <alignment horizontal="right" wrapText="1"/>
    </xf>
    <xf numFmtId="164" fontId="1" fillId="0" borderId="50" xfId="0" applyNumberFormat="1" applyFont="1" applyFill="1" applyBorder="1" applyAlignment="1">
      <alignment horizontal="right" vertical="center" wrapText="1"/>
    </xf>
    <xf numFmtId="0" fontId="9" fillId="2" borderId="0" xfId="0" applyFont="1" applyFill="1"/>
    <xf numFmtId="0" fontId="9" fillId="0" borderId="0" xfId="0" applyFont="1"/>
    <xf numFmtId="3" fontId="9" fillId="2" borderId="16" xfId="0" applyNumberFormat="1" applyFont="1" applyFill="1" applyBorder="1" applyAlignment="1">
      <alignment wrapText="1"/>
    </xf>
    <xf numFmtId="3" fontId="9" fillId="2" borderId="17" xfId="0" applyNumberFormat="1" applyFont="1" applyFill="1" applyBorder="1" applyAlignment="1">
      <alignment wrapText="1"/>
    </xf>
    <xf numFmtId="0" fontId="9" fillId="2" borderId="58" xfId="0" applyFont="1" applyFill="1" applyBorder="1" applyAlignment="1">
      <alignment vertical="top" wrapText="1"/>
    </xf>
    <xf numFmtId="0" fontId="9" fillId="2" borderId="67" xfId="0" applyFont="1" applyFill="1" applyBorder="1" applyAlignment="1">
      <alignment vertical="top" wrapText="1"/>
    </xf>
    <xf numFmtId="3" fontId="9" fillId="2" borderId="67" xfId="0" applyNumberFormat="1" applyFont="1" applyFill="1" applyBorder="1" applyAlignment="1">
      <alignment vertical="top" wrapText="1"/>
    </xf>
    <xf numFmtId="0" fontId="9" fillId="2" borderId="0" xfId="0" applyFont="1" applyFill="1" applyAlignment="1">
      <alignment wrapText="1"/>
    </xf>
    <xf numFmtId="0" fontId="9" fillId="0" borderId="0" xfId="0" applyFont="1" applyAlignment="1">
      <alignment wrapText="1"/>
    </xf>
    <xf numFmtId="0" fontId="27" fillId="2" borderId="15" xfId="0" applyFont="1" applyFill="1" applyBorder="1" applyAlignment="1">
      <alignment horizontal="right" wrapText="1"/>
    </xf>
    <xf numFmtId="0" fontId="1" fillId="2" borderId="16" xfId="0" applyFont="1" applyFill="1" applyBorder="1" applyAlignment="1">
      <alignment horizontal="right" wrapText="1"/>
    </xf>
    <xf numFmtId="0" fontId="33" fillId="0" borderId="0" xfId="0" applyFont="1" applyAlignment="1">
      <alignment wrapText="1"/>
    </xf>
    <xf numFmtId="1" fontId="34" fillId="2" borderId="8" xfId="0" applyNumberFormat="1" applyFont="1" applyFill="1" applyBorder="1" applyAlignment="1">
      <alignment horizontal="center" vertical="center" wrapText="1"/>
    </xf>
    <xf numFmtId="0" fontId="34" fillId="2" borderId="8" xfId="0" applyFont="1" applyFill="1" applyBorder="1" applyAlignment="1">
      <alignment vertical="center" wrapText="1"/>
    </xf>
    <xf numFmtId="0" fontId="34" fillId="2" borderId="8" xfId="0" applyFont="1" applyFill="1" applyBorder="1" applyAlignment="1">
      <alignment horizontal="right" wrapText="1"/>
    </xf>
    <xf numFmtId="4" fontId="34" fillId="2" borderId="8" xfId="0" applyNumberFormat="1" applyFont="1" applyFill="1" applyBorder="1" applyAlignment="1">
      <alignment horizontal="right" wrapText="1"/>
    </xf>
    <xf numFmtId="164" fontId="34" fillId="2" borderId="8" xfId="0" applyNumberFormat="1" applyFont="1" applyFill="1" applyBorder="1" applyAlignment="1">
      <alignment horizontal="right" wrapText="1"/>
    </xf>
    <xf numFmtId="164" fontId="34" fillId="2" borderId="35" xfId="0" applyNumberFormat="1" applyFont="1" applyFill="1" applyBorder="1" applyAlignment="1">
      <alignment horizontal="right" wrapText="1"/>
    </xf>
    <xf numFmtId="1" fontId="34" fillId="2" borderId="10" xfId="0" applyNumberFormat="1" applyFont="1" applyFill="1" applyBorder="1" applyAlignment="1">
      <alignment horizontal="center" vertical="center" wrapText="1"/>
    </xf>
    <xf numFmtId="0" fontId="34" fillId="2" borderId="10" xfId="0" applyFont="1" applyFill="1" applyBorder="1" applyAlignment="1">
      <alignment vertical="center" wrapText="1"/>
    </xf>
    <xf numFmtId="0" fontId="34" fillId="2" borderId="10" xfId="0" applyFont="1" applyFill="1" applyBorder="1" applyAlignment="1">
      <alignment horizontal="right" wrapText="1"/>
    </xf>
    <xf numFmtId="4" fontId="34" fillId="2" borderId="10" xfId="0" applyNumberFormat="1" applyFont="1" applyFill="1" applyBorder="1" applyAlignment="1">
      <alignment horizontal="right" wrapText="1"/>
    </xf>
    <xf numFmtId="1" fontId="34" fillId="0" borderId="10" xfId="0" applyNumberFormat="1" applyFont="1" applyBorder="1" applyAlignment="1">
      <alignment horizontal="center" vertical="center" wrapText="1"/>
    </xf>
    <xf numFmtId="0" fontId="34" fillId="0" borderId="13" xfId="0" applyFont="1" applyBorder="1" applyAlignment="1">
      <alignment horizontal="center" vertical="center" wrapText="1"/>
    </xf>
    <xf numFmtId="0" fontId="34" fillId="2" borderId="13" xfId="0" applyFont="1" applyFill="1" applyBorder="1" applyAlignment="1">
      <alignment vertical="center" wrapText="1"/>
    </xf>
    <xf numFmtId="0" fontId="34" fillId="2" borderId="13" xfId="0" applyFont="1" applyFill="1" applyBorder="1" applyAlignment="1">
      <alignment horizontal="right" wrapText="1"/>
    </xf>
    <xf numFmtId="4" fontId="34" fillId="2" borderId="13" xfId="0" applyNumberFormat="1" applyFont="1" applyFill="1" applyBorder="1" applyAlignment="1">
      <alignment horizontal="right" wrapText="1"/>
    </xf>
    <xf numFmtId="0" fontId="34" fillId="2" borderId="8" xfId="0" applyFont="1" applyFill="1" applyBorder="1" applyAlignment="1">
      <alignment horizontal="left" vertical="center" wrapText="1"/>
    </xf>
    <xf numFmtId="0" fontId="34" fillId="2" borderId="13" xfId="0" applyFont="1" applyFill="1" applyBorder="1" applyAlignment="1">
      <alignment horizontal="left" vertical="center" wrapText="1"/>
    </xf>
    <xf numFmtId="1" fontId="3" fillId="2" borderId="10" xfId="0" applyNumberFormat="1" applyFont="1" applyFill="1" applyBorder="1" applyAlignment="1">
      <alignment horizontal="center" vertical="center" wrapText="1"/>
    </xf>
    <xf numFmtId="1" fontId="1" fillId="2" borderId="10" xfId="0" applyNumberFormat="1" applyFont="1" applyFill="1" applyBorder="1" applyAlignment="1">
      <alignment horizontal="center" vertical="center" wrapText="1"/>
    </xf>
    <xf numFmtId="1" fontId="3" fillId="2" borderId="8" xfId="0" applyNumberFormat="1" applyFont="1" applyFill="1" applyBorder="1" applyAlignment="1">
      <alignment horizontal="center" vertical="center" wrapText="1"/>
    </xf>
    <xf numFmtId="0" fontId="28" fillId="2" borderId="8" xfId="0" applyFont="1" applyFill="1" applyBorder="1" applyAlignment="1">
      <alignment vertical="center" wrapText="1"/>
    </xf>
    <xf numFmtId="0" fontId="22" fillId="2" borderId="8" xfId="0" applyFont="1" applyFill="1" applyBorder="1" applyAlignment="1">
      <alignment horizontal="left" vertical="center" wrapText="1"/>
    </xf>
    <xf numFmtId="164" fontId="22" fillId="2" borderId="8" xfId="0" applyNumberFormat="1" applyFont="1" applyFill="1" applyBorder="1" applyAlignment="1">
      <alignment horizontal="right" wrapText="1"/>
    </xf>
    <xf numFmtId="164" fontId="22" fillId="2" borderId="35" xfId="0" applyNumberFormat="1" applyFont="1" applyFill="1" applyBorder="1" applyAlignment="1">
      <alignment horizontal="right" wrapText="1"/>
    </xf>
    <xf numFmtId="49" fontId="22" fillId="0" borderId="33" xfId="0" applyNumberFormat="1" applyFont="1" applyBorder="1" applyAlignment="1">
      <alignment horizontal="center" vertical="center" wrapText="1"/>
    </xf>
    <xf numFmtId="3" fontId="21" fillId="2" borderId="66" xfId="0" applyNumberFormat="1" applyFont="1" applyFill="1" applyBorder="1" applyAlignment="1">
      <alignment horizontal="right" vertical="center" wrapText="1"/>
    </xf>
    <xf numFmtId="164" fontId="22" fillId="0" borderId="50" xfId="0" applyNumberFormat="1" applyFont="1" applyFill="1" applyBorder="1" applyAlignment="1">
      <alignment horizontal="right" wrapText="1"/>
    </xf>
    <xf numFmtId="164" fontId="22" fillId="0" borderId="14" xfId="0" applyNumberFormat="1" applyFont="1" applyFill="1" applyBorder="1" applyAlignment="1">
      <alignment horizontal="right" wrapText="1"/>
    </xf>
    <xf numFmtId="0" fontId="27" fillId="2" borderId="8" xfId="0" applyFont="1" applyFill="1" applyBorder="1" applyAlignment="1">
      <alignment vertical="center" wrapText="1"/>
    </xf>
    <xf numFmtId="164" fontId="21" fillId="0" borderId="29" xfId="0" applyNumberFormat="1" applyFont="1" applyFill="1" applyBorder="1" applyAlignment="1">
      <alignment horizontal="right" vertical="center" wrapText="1"/>
    </xf>
    <xf numFmtId="164" fontId="21" fillId="0" borderId="6" xfId="0" applyNumberFormat="1" applyFont="1" applyFill="1" applyBorder="1" applyAlignment="1">
      <alignment horizontal="right" vertical="center" wrapText="1"/>
    </xf>
    <xf numFmtId="4" fontId="22" fillId="0" borderId="10" xfId="0" applyNumberFormat="1" applyFont="1" applyBorder="1" applyAlignment="1">
      <alignment horizontal="right" wrapText="1"/>
    </xf>
    <xf numFmtId="0" fontId="21" fillId="2" borderId="0" xfId="0" applyFont="1" applyFill="1" applyBorder="1" applyAlignment="1">
      <alignment horizontal="center" vertical="center" wrapText="1"/>
    </xf>
    <xf numFmtId="0" fontId="22" fillId="2" borderId="0" xfId="0" applyFont="1" applyFill="1" applyBorder="1" applyAlignment="1">
      <alignment vertical="center" wrapText="1"/>
    </xf>
    <xf numFmtId="4" fontId="22" fillId="2" borderId="0" xfId="0" applyNumberFormat="1" applyFont="1" applyFill="1" applyBorder="1" applyAlignment="1">
      <alignment vertical="center" wrapText="1"/>
    </xf>
    <xf numFmtId="3" fontId="22" fillId="2" borderId="0" xfId="0" applyNumberFormat="1" applyFont="1" applyFill="1" applyBorder="1" applyAlignment="1">
      <alignment vertical="center" wrapText="1"/>
    </xf>
    <xf numFmtId="4" fontId="22" fillId="2" borderId="11" xfId="0" applyNumberFormat="1" applyFont="1" applyFill="1" applyBorder="1" applyAlignment="1">
      <alignment horizontal="right" wrapText="1"/>
    </xf>
    <xf numFmtId="3" fontId="3" fillId="2" borderId="66" xfId="0" applyNumberFormat="1" applyFont="1" applyFill="1" applyBorder="1" applyAlignment="1">
      <alignment horizontal="right" vertical="center" wrapText="1"/>
    </xf>
    <xf numFmtId="3" fontId="9" fillId="0" borderId="37" xfId="0" applyNumberFormat="1" applyFont="1" applyBorder="1" applyAlignment="1">
      <alignment vertical="center" wrapText="1"/>
    </xf>
    <xf numFmtId="164" fontId="21" fillId="2" borderId="50" xfId="0" applyNumberFormat="1" applyFont="1" applyFill="1" applyBorder="1" applyAlignment="1">
      <alignment horizontal="right" vertical="center" wrapText="1"/>
    </xf>
    <xf numFmtId="164" fontId="21" fillId="0" borderId="44" xfId="0" applyNumberFormat="1" applyFont="1" applyFill="1" applyBorder="1" applyAlignment="1">
      <alignment horizontal="right" wrapText="1"/>
    </xf>
    <xf numFmtId="164" fontId="21" fillId="0" borderId="6" xfId="0" applyNumberFormat="1" applyFont="1" applyFill="1" applyBorder="1" applyAlignment="1">
      <alignment horizontal="right" wrapText="1"/>
    </xf>
    <xf numFmtId="0" fontId="22" fillId="0" borderId="10" xfId="0" applyFont="1" applyFill="1" applyBorder="1" applyAlignment="1">
      <alignment vertical="center" wrapText="1"/>
    </xf>
    <xf numFmtId="0" fontId="21" fillId="2" borderId="47" xfId="0" applyFont="1" applyFill="1" applyBorder="1" applyAlignment="1">
      <alignment vertical="center" wrapText="1"/>
    </xf>
    <xf numFmtId="3" fontId="21" fillId="2" borderId="65" xfId="0" applyNumberFormat="1" applyFont="1" applyFill="1" applyBorder="1" applyAlignment="1">
      <alignment horizontal="right" vertical="center" wrapText="1"/>
    </xf>
    <xf numFmtId="0" fontId="22" fillId="2" borderId="16" xfId="0" applyFont="1" applyFill="1" applyBorder="1" applyAlignment="1">
      <alignment vertical="center"/>
    </xf>
    <xf numFmtId="0" fontId="3" fillId="2" borderId="60" xfId="0" applyFont="1" applyFill="1" applyBorder="1" applyAlignment="1">
      <alignment horizontal="right" wrapText="1"/>
    </xf>
    <xf numFmtId="0" fontId="10" fillId="2" borderId="2" xfId="0" applyFont="1" applyFill="1" applyBorder="1" applyAlignment="1">
      <alignment horizontal="right" wrapText="1"/>
    </xf>
    <xf numFmtId="3" fontId="10" fillId="2" borderId="2" xfId="0" applyNumberFormat="1" applyFont="1" applyFill="1" applyBorder="1" applyAlignment="1">
      <alignment horizontal="right" wrapText="1"/>
    </xf>
    <xf numFmtId="3" fontId="3" fillId="2" borderId="3" xfId="0" applyNumberFormat="1" applyFont="1" applyFill="1" applyBorder="1" applyAlignment="1">
      <alignment horizontal="right" vertical="center" wrapText="1"/>
    </xf>
    <xf numFmtId="164" fontId="7" fillId="2" borderId="43" xfId="0" applyNumberFormat="1" applyFont="1" applyFill="1" applyBorder="1" applyAlignment="1">
      <alignment horizontal="right" wrapText="1"/>
    </xf>
    <xf numFmtId="164" fontId="7" fillId="2" borderId="44" xfId="0" applyNumberFormat="1" applyFont="1" applyFill="1" applyBorder="1" applyAlignment="1">
      <alignment horizontal="right" wrapText="1"/>
    </xf>
    <xf numFmtId="0" fontId="28" fillId="2" borderId="7" xfId="0" applyFont="1" applyFill="1" applyBorder="1" applyAlignment="1">
      <alignment wrapText="1"/>
    </xf>
    <xf numFmtId="0" fontId="3" fillId="2" borderId="8" xfId="0" applyFont="1" applyFill="1" applyBorder="1" applyAlignment="1">
      <alignment wrapText="1"/>
    </xf>
    <xf numFmtId="0" fontId="1" fillId="2" borderId="8" xfId="0" applyFont="1" applyFill="1" applyBorder="1" applyAlignment="1">
      <alignment wrapText="1"/>
    </xf>
    <xf numFmtId="164" fontId="34" fillId="2" borderId="43" xfId="0" applyNumberFormat="1" applyFont="1" applyFill="1" applyBorder="1" applyAlignment="1">
      <alignment horizontal="right" wrapText="1"/>
    </xf>
    <xf numFmtId="164" fontId="34" fillId="2" borderId="44" xfId="0" applyNumberFormat="1" applyFont="1" applyFill="1" applyBorder="1" applyAlignment="1">
      <alignment horizontal="right" wrapText="1"/>
    </xf>
    <xf numFmtId="0" fontId="1" fillId="2" borderId="2" xfId="0" applyFont="1" applyFill="1" applyBorder="1" applyAlignment="1">
      <alignment horizontal="right" wrapText="1"/>
    </xf>
    <xf numFmtId="3" fontId="1" fillId="2" borderId="2" xfId="0" applyNumberFormat="1" applyFont="1" applyFill="1" applyBorder="1" applyAlignment="1">
      <alignment horizontal="right" wrapText="1"/>
    </xf>
    <xf numFmtId="3" fontId="1" fillId="2" borderId="3" xfId="0" applyNumberFormat="1" applyFont="1" applyFill="1" applyBorder="1" applyAlignment="1">
      <alignment horizontal="right" vertical="center" wrapText="1"/>
    </xf>
    <xf numFmtId="3" fontId="9" fillId="2" borderId="66" xfId="0" applyNumberFormat="1" applyFont="1" applyFill="1" applyBorder="1" applyAlignment="1">
      <alignment vertical="top" wrapText="1"/>
    </xf>
    <xf numFmtId="0" fontId="1" fillId="2" borderId="0" xfId="0" applyFont="1" applyFill="1" applyBorder="1" applyAlignment="1">
      <alignment horizontal="center" vertical="center" wrapText="1"/>
    </xf>
    <xf numFmtId="0" fontId="1" fillId="2" borderId="0" xfId="0" applyFont="1" applyFill="1" applyBorder="1" applyAlignment="1">
      <alignment vertical="center" wrapText="1"/>
    </xf>
    <xf numFmtId="164" fontId="34" fillId="2" borderId="38" xfId="0" applyNumberFormat="1" applyFont="1" applyFill="1" applyBorder="1" applyAlignment="1">
      <alignment horizontal="right" wrapText="1"/>
    </xf>
    <xf numFmtId="164" fontId="34" fillId="2" borderId="36" xfId="0" applyNumberFormat="1" applyFont="1" applyFill="1" applyBorder="1" applyAlignment="1">
      <alignment horizontal="right" wrapText="1"/>
    </xf>
    <xf numFmtId="0" fontId="3" fillId="2" borderId="63" xfId="0" applyFont="1" applyFill="1" applyBorder="1" applyAlignment="1">
      <alignment horizontal="right" wrapText="1"/>
    </xf>
    <xf numFmtId="164" fontId="34" fillId="2" borderId="63" xfId="0" applyNumberFormat="1" applyFont="1" applyFill="1" applyBorder="1" applyAlignment="1">
      <alignment horizontal="right" wrapText="1"/>
    </xf>
    <xf numFmtId="0" fontId="3" fillId="2" borderId="47" xfId="0" applyFont="1" applyFill="1" applyBorder="1" applyAlignment="1">
      <alignment horizontal="left" vertical="center" wrapText="1"/>
    </xf>
    <xf numFmtId="3" fontId="1" fillId="2" borderId="65" xfId="0" applyNumberFormat="1" applyFont="1" applyFill="1" applyBorder="1" applyAlignment="1">
      <alignment horizontal="left" wrapText="1"/>
    </xf>
    <xf numFmtId="164" fontId="21" fillId="0" borderId="0" xfId="0" applyNumberFormat="1" applyFont="1" applyFill="1" applyBorder="1" applyAlignment="1">
      <alignment horizontal="right" wrapText="1"/>
    </xf>
    <xf numFmtId="49" fontId="22" fillId="0" borderId="38" xfId="0" applyNumberFormat="1" applyFont="1" applyBorder="1" applyAlignment="1">
      <alignment horizontal="center" vertical="center" wrapText="1"/>
    </xf>
    <xf numFmtId="0" fontId="22" fillId="2" borderId="38" xfId="0" applyFont="1" applyFill="1" applyBorder="1" applyAlignment="1">
      <alignment vertical="center" wrapText="1"/>
    </xf>
    <xf numFmtId="4" fontId="22" fillId="2" borderId="38" xfId="0" applyNumberFormat="1" applyFont="1" applyFill="1" applyBorder="1" applyAlignment="1">
      <alignment horizontal="right" wrapText="1"/>
    </xf>
    <xf numFmtId="49" fontId="22" fillId="2" borderId="33" xfId="0" applyNumberFormat="1" applyFont="1" applyFill="1" applyBorder="1" applyAlignment="1">
      <alignment horizontal="center" vertical="center" wrapText="1"/>
    </xf>
    <xf numFmtId="164" fontId="21" fillId="0" borderId="11" xfId="0" applyNumberFormat="1" applyFont="1" applyFill="1" applyBorder="1" applyAlignment="1">
      <alignment horizontal="right" wrapText="1"/>
    </xf>
    <xf numFmtId="164" fontId="21" fillId="2" borderId="14" xfId="0" applyNumberFormat="1" applyFont="1" applyFill="1" applyBorder="1" applyAlignment="1">
      <alignment horizontal="right" wrapText="1"/>
    </xf>
    <xf numFmtId="0" fontId="21" fillId="2" borderId="60" xfId="0" applyFont="1" applyFill="1" applyBorder="1" applyAlignment="1">
      <alignment vertical="center" wrapText="1"/>
    </xf>
    <xf numFmtId="0" fontId="22" fillId="2" borderId="60" xfId="0" applyFont="1" applyFill="1" applyBorder="1" applyAlignment="1">
      <alignment horizontal="right" wrapText="1"/>
    </xf>
    <xf numFmtId="0" fontId="22" fillId="2" borderId="47" xfId="0" applyFont="1" applyFill="1" applyBorder="1" applyAlignment="1">
      <alignment vertical="center" wrapText="1"/>
    </xf>
    <xf numFmtId="0" fontId="22" fillId="2" borderId="47" xfId="0" applyFont="1" applyFill="1" applyBorder="1" applyAlignment="1">
      <alignment wrapText="1"/>
    </xf>
    <xf numFmtId="0" fontId="22" fillId="2" borderId="63" xfId="0" applyFont="1" applyFill="1" applyBorder="1" applyAlignment="1">
      <alignment wrapText="1"/>
    </xf>
    <xf numFmtId="3" fontId="22" fillId="2" borderId="63" xfId="0" applyNumberFormat="1" applyFont="1" applyFill="1" applyBorder="1" applyAlignment="1">
      <alignment wrapText="1"/>
    </xf>
    <xf numFmtId="3" fontId="22" fillId="2" borderId="65" xfId="0" applyNumberFormat="1" applyFont="1" applyFill="1" applyBorder="1" applyAlignment="1">
      <alignment wrapText="1"/>
    </xf>
    <xf numFmtId="2" fontId="21" fillId="2" borderId="0" xfId="0" applyNumberFormat="1" applyFont="1" applyFill="1" applyBorder="1" applyAlignment="1">
      <alignment horizontal="right" wrapText="1"/>
    </xf>
    <xf numFmtId="2" fontId="22" fillId="2" borderId="0" xfId="0" applyNumberFormat="1" applyFont="1" applyFill="1" applyBorder="1" applyAlignment="1">
      <alignment horizontal="right" wrapText="1"/>
    </xf>
    <xf numFmtId="164" fontId="21" fillId="0" borderId="0" xfId="0" applyNumberFormat="1" applyFont="1" applyFill="1" applyBorder="1" applyAlignment="1">
      <alignment horizontal="right" vertical="center" wrapText="1"/>
    </xf>
    <xf numFmtId="0" fontId="1" fillId="0" borderId="4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horizontal="left" vertical="center" wrapText="1"/>
    </xf>
    <xf numFmtId="1" fontId="3" fillId="0" borderId="9" xfId="0" applyNumberFormat="1" applyFont="1" applyFill="1" applyBorder="1" applyAlignment="1">
      <alignment horizontal="center" vertical="center" wrapText="1"/>
    </xf>
    <xf numFmtId="2" fontId="3" fillId="0" borderId="10" xfId="0" applyNumberFormat="1" applyFont="1" applyFill="1" applyBorder="1" applyAlignment="1">
      <alignment horizontal="center" vertical="center" wrapText="1"/>
    </xf>
    <xf numFmtId="1" fontId="3" fillId="0" borderId="12"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0" fontId="1" fillId="0" borderId="16" xfId="0" applyFont="1" applyFill="1" applyBorder="1" applyAlignment="1">
      <alignment horizontal="center" vertical="center" wrapText="1"/>
    </xf>
    <xf numFmtId="4" fontId="1" fillId="0" borderId="16" xfId="0" applyNumberFormat="1" applyFont="1" applyFill="1" applyBorder="1" applyAlignment="1">
      <alignment horizontal="center" vertical="center" wrapText="1"/>
    </xf>
    <xf numFmtId="3" fontId="1" fillId="0" borderId="16" xfId="0" applyNumberFormat="1" applyFont="1" applyFill="1" applyBorder="1" applyAlignment="1">
      <alignment horizontal="center" vertical="center" wrapText="1"/>
    </xf>
    <xf numFmtId="3" fontId="1" fillId="0" borderId="17" xfId="0" applyNumberFormat="1"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3" fontId="1" fillId="0" borderId="13" xfId="0" applyNumberFormat="1" applyFont="1" applyFill="1" applyBorder="1" applyAlignment="1">
      <alignment horizontal="center" vertical="center" wrapText="1"/>
    </xf>
    <xf numFmtId="3" fontId="1" fillId="0" borderId="14" xfId="0" applyNumberFormat="1" applyFont="1" applyFill="1" applyBorder="1" applyAlignment="1">
      <alignment horizontal="center" vertical="center" wrapText="1"/>
    </xf>
    <xf numFmtId="0" fontId="1" fillId="0" borderId="16" xfId="0" applyFont="1" applyFill="1" applyBorder="1" applyAlignment="1">
      <alignment vertical="center" wrapText="1"/>
    </xf>
    <xf numFmtId="0" fontId="3" fillId="0" borderId="16"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8" xfId="0" applyFont="1" applyFill="1" applyBorder="1" applyAlignment="1">
      <alignment horizontal="right" wrapText="1"/>
    </xf>
    <xf numFmtId="4" fontId="3" fillId="0" borderId="8" xfId="0" applyNumberFormat="1" applyFont="1" applyFill="1" applyBorder="1" applyAlignment="1">
      <alignment horizontal="right" wrapText="1"/>
    </xf>
    <xf numFmtId="164" fontId="3" fillId="0" borderId="8" xfId="0" applyNumberFormat="1" applyFont="1" applyFill="1" applyBorder="1" applyAlignment="1">
      <alignment horizontal="right" wrapText="1"/>
    </xf>
    <xf numFmtId="0" fontId="3" fillId="0" borderId="10" xfId="0" applyFont="1" applyFill="1" applyBorder="1" applyAlignment="1">
      <alignment vertical="center" wrapText="1"/>
    </xf>
    <xf numFmtId="0" fontId="3" fillId="0" borderId="10" xfId="0" applyFont="1" applyFill="1" applyBorder="1" applyAlignment="1">
      <alignment horizontal="right" wrapText="1"/>
    </xf>
    <xf numFmtId="4" fontId="3" fillId="0" borderId="10" xfId="0" applyNumberFormat="1" applyFont="1" applyFill="1" applyBorder="1" applyAlignment="1">
      <alignment horizontal="right" wrapText="1"/>
    </xf>
    <xf numFmtId="49" fontId="3" fillId="0" borderId="10" xfId="0" applyNumberFormat="1" applyFont="1" applyFill="1" applyBorder="1" applyAlignment="1">
      <alignment horizontal="center" vertical="center" wrapText="1"/>
    </xf>
    <xf numFmtId="0" fontId="3" fillId="0" borderId="13" xfId="0" applyFont="1" applyFill="1" applyBorder="1" applyAlignment="1">
      <alignment horizontal="center" wrapText="1"/>
    </xf>
    <xf numFmtId="0" fontId="3" fillId="0" borderId="13" xfId="0" applyFont="1" applyFill="1" applyBorder="1" applyAlignment="1">
      <alignment vertical="center" wrapText="1"/>
    </xf>
    <xf numFmtId="0" fontId="3" fillId="0" borderId="13" xfId="0" applyFont="1" applyFill="1" applyBorder="1" applyAlignment="1">
      <alignment horizontal="right" wrapText="1"/>
    </xf>
    <xf numFmtId="4" fontId="3" fillId="0" borderId="13" xfId="0" applyNumberFormat="1" applyFont="1" applyFill="1" applyBorder="1" applyAlignment="1">
      <alignment horizontal="right" wrapText="1"/>
    </xf>
    <xf numFmtId="0" fontId="1" fillId="0" borderId="4" xfId="0" applyFont="1" applyFill="1" applyBorder="1" applyAlignment="1">
      <alignment vertical="center" wrapText="1"/>
    </xf>
    <xf numFmtId="0" fontId="1" fillId="0" borderId="5" xfId="0" applyFont="1" applyFill="1" applyBorder="1" applyAlignment="1">
      <alignment vertical="center" wrapText="1"/>
    </xf>
    <xf numFmtId="0" fontId="1" fillId="0" borderId="8" xfId="0" applyFont="1" applyFill="1" applyBorder="1" applyAlignment="1">
      <alignment vertical="center" wrapText="1"/>
    </xf>
    <xf numFmtId="0" fontId="3" fillId="0" borderId="8" xfId="0" applyFont="1" applyFill="1" applyBorder="1" applyAlignment="1">
      <alignment horizontal="right" vertical="center" wrapText="1"/>
    </xf>
    <xf numFmtId="4" fontId="3" fillId="0" borderId="8" xfId="0" applyNumberFormat="1" applyFont="1" applyFill="1" applyBorder="1" applyAlignment="1">
      <alignment horizontal="right" vertical="center" wrapText="1"/>
    </xf>
    <xf numFmtId="0" fontId="3" fillId="0" borderId="10" xfId="0" applyFont="1" applyFill="1" applyBorder="1" applyAlignment="1">
      <alignment horizontal="right" vertical="center" wrapText="1"/>
    </xf>
    <xf numFmtId="49" fontId="3" fillId="0" borderId="43" xfId="0" applyNumberFormat="1" applyFont="1" applyFill="1" applyBorder="1" applyAlignment="1">
      <alignment horizontal="center" vertical="center" wrapText="1"/>
    </xf>
    <xf numFmtId="0" fontId="3" fillId="0" borderId="43" xfId="0" applyFont="1" applyFill="1" applyBorder="1" applyAlignment="1">
      <alignment horizontal="left" vertical="center" wrapText="1"/>
    </xf>
    <xf numFmtId="0" fontId="3" fillId="0" borderId="43" xfId="0" applyFont="1" applyFill="1" applyBorder="1" applyAlignment="1">
      <alignment horizontal="right" vertical="center" wrapText="1"/>
    </xf>
    <xf numFmtId="4" fontId="3" fillId="0" borderId="43" xfId="0" applyNumberFormat="1" applyFont="1" applyFill="1" applyBorder="1" applyAlignment="1">
      <alignment horizontal="right" vertical="center" wrapText="1"/>
    </xf>
    <xf numFmtId="0" fontId="10" fillId="0" borderId="15" xfId="0" applyFont="1" applyFill="1" applyBorder="1" applyAlignment="1">
      <alignment horizontal="right" vertical="center" wrapText="1"/>
    </xf>
    <xf numFmtId="0" fontId="10" fillId="0" borderId="16" xfId="0" applyFont="1" applyFill="1" applyBorder="1" applyAlignment="1">
      <alignment horizontal="right" vertical="center" wrapText="1"/>
    </xf>
    <xf numFmtId="49" fontId="3" fillId="0" borderId="13" xfId="0" applyNumberFormat="1" applyFont="1" applyFill="1" applyBorder="1" applyAlignment="1">
      <alignment horizontal="center" vertical="center" wrapText="1"/>
    </xf>
    <xf numFmtId="4" fontId="3" fillId="0" borderId="13" xfId="0" applyNumberFormat="1" applyFont="1" applyFill="1" applyBorder="1" applyAlignment="1">
      <alignment horizontal="right" vertical="center" wrapText="1"/>
    </xf>
    <xf numFmtId="0" fontId="3" fillId="0" borderId="15" xfId="0" applyFont="1" applyFill="1" applyBorder="1" applyAlignment="1">
      <alignment vertical="center" wrapText="1"/>
    </xf>
    <xf numFmtId="4" fontId="3" fillId="0" borderId="54" xfId="0" applyNumberFormat="1" applyFont="1" applyFill="1" applyBorder="1" applyAlignment="1">
      <alignment horizontal="right" vertical="center" wrapText="1"/>
    </xf>
    <xf numFmtId="0" fontId="3" fillId="0" borderId="13" xfId="0" applyFont="1" applyFill="1" applyBorder="1" applyAlignment="1">
      <alignment horizontal="right" vertical="center" wrapText="1"/>
    </xf>
    <xf numFmtId="4" fontId="3" fillId="0" borderId="49" xfId="0" applyNumberFormat="1" applyFont="1" applyFill="1" applyBorder="1" applyAlignment="1">
      <alignment horizontal="right" vertical="center" wrapText="1"/>
    </xf>
    <xf numFmtId="164" fontId="3" fillId="0" borderId="8" xfId="0" applyNumberFormat="1" applyFont="1" applyFill="1" applyBorder="1" applyAlignment="1">
      <alignment horizontal="right" vertical="center" wrapText="1"/>
    </xf>
    <xf numFmtId="0" fontId="3" fillId="0" borderId="38"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1" fillId="0" borderId="18" xfId="0" applyFont="1" applyFill="1" applyBorder="1" applyAlignment="1">
      <alignment vertical="center" wrapText="1"/>
    </xf>
    <xf numFmtId="0" fontId="1" fillId="0" borderId="19" xfId="0" applyFont="1" applyFill="1" applyBorder="1" applyAlignment="1">
      <alignment vertical="center" wrapText="1"/>
    </xf>
    <xf numFmtId="164" fontId="1" fillId="0" borderId="20" xfId="0" applyNumberFormat="1" applyFont="1" applyFill="1" applyBorder="1" applyAlignment="1">
      <alignment horizontal="right" vertical="center" wrapText="1"/>
    </xf>
    <xf numFmtId="0" fontId="1" fillId="0" borderId="25" xfId="0" applyFont="1" applyFill="1" applyBorder="1" applyAlignment="1">
      <alignment horizontal="center" vertical="center" wrapText="1"/>
    </xf>
    <xf numFmtId="0" fontId="3" fillId="0" borderId="23" xfId="0" applyFont="1" applyFill="1" applyBorder="1" applyAlignment="1">
      <alignment vertical="center" wrapText="1"/>
    </xf>
    <xf numFmtId="4" fontId="3" fillId="0" borderId="13" xfId="0" applyNumberFormat="1" applyFont="1" applyFill="1" applyBorder="1" applyAlignment="1">
      <alignment vertical="center" wrapText="1"/>
    </xf>
    <xf numFmtId="3" fontId="3" fillId="0" borderId="17" xfId="0" applyNumberFormat="1" applyFont="1" applyFill="1" applyBorder="1" applyAlignment="1">
      <alignment vertical="center" wrapText="1"/>
    </xf>
    <xf numFmtId="2" fontId="1" fillId="0" borderId="10" xfId="0" applyNumberFormat="1" applyFont="1" applyFill="1" applyBorder="1" applyAlignment="1">
      <alignment horizontal="left" vertical="center" wrapText="1"/>
    </xf>
    <xf numFmtId="4" fontId="1" fillId="0" borderId="10" xfId="0" applyNumberFormat="1" applyFont="1" applyFill="1" applyBorder="1" applyAlignment="1">
      <alignment horizontal="left" vertical="center" wrapText="1"/>
    </xf>
    <xf numFmtId="3" fontId="1" fillId="0" borderId="10" xfId="0" applyNumberFormat="1" applyFont="1" applyFill="1" applyBorder="1" applyAlignment="1">
      <alignment horizontal="right" vertical="center" wrapText="1"/>
    </xf>
    <xf numFmtId="164" fontId="3" fillId="0" borderId="11" xfId="0" applyNumberFormat="1" applyFont="1" applyFill="1" applyBorder="1" applyAlignment="1">
      <alignment vertical="center" wrapText="1"/>
    </xf>
    <xf numFmtId="2" fontId="3" fillId="0" borderId="9" xfId="0" applyNumberFormat="1" applyFont="1" applyFill="1" applyBorder="1" applyAlignment="1">
      <alignment vertical="center" wrapText="1"/>
    </xf>
    <xf numFmtId="2" fontId="3" fillId="0" borderId="10" xfId="0" applyNumberFormat="1" applyFont="1" applyFill="1" applyBorder="1" applyAlignment="1">
      <alignment vertical="center" wrapText="1"/>
    </xf>
    <xf numFmtId="2" fontId="1" fillId="0" borderId="10" xfId="0" applyNumberFormat="1" applyFont="1" applyFill="1" applyBorder="1" applyAlignment="1">
      <alignment vertical="center" wrapText="1"/>
    </xf>
    <xf numFmtId="0" fontId="3" fillId="0" borderId="9" xfId="0" applyFont="1" applyFill="1" applyBorder="1" applyAlignment="1">
      <alignment vertical="center" wrapText="1"/>
    </xf>
    <xf numFmtId="4" fontId="1" fillId="0" borderId="10" xfId="0" applyNumberFormat="1" applyFont="1" applyFill="1" applyBorder="1" applyAlignment="1">
      <alignment vertical="center" wrapText="1"/>
    </xf>
    <xf numFmtId="3" fontId="1" fillId="0" borderId="10" xfId="0" applyNumberFormat="1" applyFont="1" applyFill="1" applyBorder="1" applyAlignment="1">
      <alignment vertical="center" wrapText="1"/>
    </xf>
    <xf numFmtId="0" fontId="3" fillId="0" borderId="12" xfId="0" applyFont="1" applyFill="1" applyBorder="1" applyAlignment="1">
      <alignment vertical="center" wrapText="1"/>
    </xf>
    <xf numFmtId="2" fontId="1" fillId="0" borderId="13" xfId="0" applyNumberFormat="1" applyFont="1" applyFill="1" applyBorder="1" applyAlignment="1">
      <alignment vertical="center" wrapText="1"/>
    </xf>
    <xf numFmtId="4" fontId="1" fillId="0" borderId="13" xfId="0" applyNumberFormat="1" applyFont="1" applyFill="1" applyBorder="1" applyAlignment="1">
      <alignment vertical="center" wrapText="1"/>
    </xf>
    <xf numFmtId="3" fontId="1" fillId="0" borderId="13" xfId="0" applyNumberFormat="1" applyFont="1" applyFill="1" applyBorder="1" applyAlignment="1">
      <alignment vertical="center" wrapText="1"/>
    </xf>
    <xf numFmtId="164" fontId="3" fillId="0" borderId="34" xfId="0" applyNumberFormat="1" applyFont="1" applyFill="1" applyBorder="1" applyAlignment="1">
      <alignment vertical="center" wrapText="1"/>
    </xf>
    <xf numFmtId="0" fontId="3" fillId="0" borderId="30" xfId="0" applyFont="1" applyFill="1" applyBorder="1" applyAlignment="1">
      <alignment vertical="center" wrapText="1"/>
    </xf>
    <xf numFmtId="2" fontId="1" fillId="0" borderId="38" xfId="0" applyNumberFormat="1" applyFont="1" applyFill="1" applyBorder="1" applyAlignment="1">
      <alignment horizontal="right" vertical="center" wrapText="1"/>
    </xf>
    <xf numFmtId="2" fontId="1" fillId="0" borderId="38" xfId="0" applyNumberFormat="1" applyFont="1" applyFill="1" applyBorder="1" applyAlignment="1">
      <alignment vertical="center" wrapText="1"/>
    </xf>
    <xf numFmtId="4" fontId="1" fillId="0" borderId="38" xfId="0" applyNumberFormat="1" applyFont="1" applyFill="1" applyBorder="1" applyAlignment="1">
      <alignment vertical="center" wrapText="1"/>
    </xf>
    <xf numFmtId="3" fontId="1" fillId="0" borderId="38" xfId="0" applyNumberFormat="1" applyFont="1" applyFill="1" applyBorder="1" applyAlignment="1">
      <alignment vertical="center" wrapText="1"/>
    </xf>
    <xf numFmtId="0" fontId="3" fillId="0" borderId="8" xfId="0" applyFont="1" applyFill="1" applyBorder="1" applyAlignment="1">
      <alignment horizontal="left" vertical="center" wrapText="1"/>
    </xf>
    <xf numFmtId="164" fontId="3" fillId="0" borderId="10" xfId="0" applyNumberFormat="1" applyFont="1" applyFill="1" applyBorder="1" applyAlignment="1">
      <alignment horizontal="right" wrapText="1"/>
    </xf>
    <xf numFmtId="164" fontId="3" fillId="0" borderId="11" xfId="0" applyNumberFormat="1" applyFont="1" applyFill="1" applyBorder="1" applyAlignment="1">
      <alignment horizontal="right" wrapText="1"/>
    </xf>
    <xf numFmtId="164" fontId="3" fillId="0" borderId="13" xfId="0" applyNumberFormat="1" applyFont="1" applyFill="1" applyBorder="1" applyAlignment="1">
      <alignment horizontal="right" wrapText="1"/>
    </xf>
    <xf numFmtId="164" fontId="3" fillId="0" borderId="50" xfId="0" applyNumberFormat="1" applyFont="1" applyFill="1" applyBorder="1" applyAlignment="1">
      <alignment horizontal="right" vertical="center" wrapText="1"/>
    </xf>
    <xf numFmtId="3" fontId="1" fillId="0" borderId="35" xfId="0" applyNumberFormat="1" applyFont="1" applyFill="1" applyBorder="1" applyAlignment="1">
      <alignment horizontal="right" vertical="center" wrapText="1"/>
    </xf>
    <xf numFmtId="49" fontId="3" fillId="0" borderId="33" xfId="0" applyNumberFormat="1" applyFont="1" applyFill="1" applyBorder="1" applyAlignment="1">
      <alignment horizontal="center" vertical="center" wrapText="1"/>
    </xf>
    <xf numFmtId="0" fontId="3" fillId="0" borderId="33" xfId="0" applyFont="1" applyFill="1" applyBorder="1" applyAlignment="1">
      <alignment horizontal="right" wrapText="1"/>
    </xf>
    <xf numFmtId="4" fontId="3" fillId="0" borderId="33" xfId="0" applyNumberFormat="1" applyFont="1" applyFill="1" applyBorder="1" applyAlignment="1">
      <alignment wrapText="1"/>
    </xf>
    <xf numFmtId="0" fontId="3" fillId="0" borderId="15" xfId="0" applyFont="1" applyFill="1" applyBorder="1" applyAlignment="1">
      <alignment wrapText="1"/>
    </xf>
    <xf numFmtId="0" fontId="3" fillId="0" borderId="16" xfId="0" applyFont="1" applyFill="1" applyBorder="1" applyAlignment="1">
      <alignment wrapText="1"/>
    </xf>
    <xf numFmtId="164" fontId="3" fillId="0" borderId="33" xfId="0" applyNumberFormat="1" applyFont="1" applyFill="1" applyBorder="1" applyAlignment="1">
      <alignment horizontal="right" wrapText="1"/>
    </xf>
    <xf numFmtId="0" fontId="3" fillId="0" borderId="23" xfId="0" applyFont="1" applyFill="1" applyBorder="1" applyAlignment="1">
      <alignment horizontal="center" vertical="center" wrapText="1"/>
    </xf>
    <xf numFmtId="3" fontId="3" fillId="0" borderId="24" xfId="0" applyNumberFormat="1" applyFont="1" applyFill="1" applyBorder="1" applyAlignment="1">
      <alignment vertical="center" wrapText="1"/>
    </xf>
    <xf numFmtId="3" fontId="1" fillId="0" borderId="47" xfId="0" applyNumberFormat="1" applyFont="1" applyFill="1" applyBorder="1" applyAlignment="1">
      <alignment horizontal="right" vertical="center" wrapText="1"/>
    </xf>
    <xf numFmtId="164" fontId="3" fillId="0" borderId="35" xfId="0" applyNumberFormat="1" applyFont="1" applyFill="1" applyBorder="1" applyAlignment="1">
      <alignment vertical="center" wrapText="1"/>
    </xf>
    <xf numFmtId="164" fontId="3" fillId="0" borderId="14" xfId="0" applyNumberFormat="1" applyFont="1" applyFill="1" applyBorder="1" applyAlignment="1">
      <alignment vertical="center" wrapText="1"/>
    </xf>
    <xf numFmtId="3" fontId="1" fillId="0" borderId="0" xfId="0" applyNumberFormat="1" applyFont="1" applyFill="1" applyBorder="1" applyAlignment="1">
      <alignment vertical="center" wrapText="1"/>
    </xf>
    <xf numFmtId="0" fontId="1" fillId="0" borderId="0" xfId="0" applyFont="1" applyFill="1" applyAlignment="1">
      <alignment vertical="center" wrapText="1"/>
    </xf>
    <xf numFmtId="41" fontId="1" fillId="0" borderId="0" xfId="0" applyNumberFormat="1" applyFont="1" applyFill="1" applyAlignment="1">
      <alignment horizontal="right" vertical="center" wrapText="1"/>
    </xf>
    <xf numFmtId="0" fontId="1" fillId="0" borderId="10" xfId="0" applyFont="1" applyFill="1" applyBorder="1" applyAlignment="1">
      <alignment vertical="center" wrapText="1"/>
    </xf>
    <xf numFmtId="4" fontId="3" fillId="0" borderId="10" xfId="0" applyNumberFormat="1" applyFont="1" applyFill="1" applyBorder="1" applyAlignment="1">
      <alignment vertical="center" wrapText="1"/>
    </xf>
    <xf numFmtId="3" fontId="1" fillId="0" borderId="11" xfId="0" applyNumberFormat="1" applyFont="1" applyFill="1" applyBorder="1" applyAlignment="1">
      <alignment horizontal="right" vertical="center" wrapText="1"/>
    </xf>
    <xf numFmtId="164" fontId="3" fillId="0" borderId="8" xfId="0" applyNumberFormat="1" applyFont="1" applyFill="1" applyBorder="1" applyAlignment="1">
      <alignment horizontal="center" vertical="center" wrapText="1"/>
    </xf>
    <xf numFmtId="41" fontId="3" fillId="0" borderId="8" xfId="0" applyNumberFormat="1" applyFont="1" applyFill="1" applyBorder="1" applyAlignment="1">
      <alignment horizontal="center" vertical="center" wrapText="1"/>
    </xf>
    <xf numFmtId="0" fontId="3" fillId="0" borderId="0" xfId="0" applyFont="1" applyFill="1" applyAlignment="1">
      <alignment vertical="center" wrapText="1"/>
    </xf>
    <xf numFmtId="164" fontId="3" fillId="0" borderId="0" xfId="0" applyNumberFormat="1" applyFont="1" applyFill="1" applyAlignment="1">
      <alignment horizontal="center" vertical="center" wrapText="1"/>
    </xf>
    <xf numFmtId="41" fontId="3" fillId="0" borderId="0" xfId="0" applyNumberFormat="1" applyFont="1" applyFill="1" applyAlignment="1">
      <alignment horizontal="center" vertical="center" wrapText="1"/>
    </xf>
    <xf numFmtId="164" fontId="3" fillId="0" borderId="10" xfId="0" applyNumberFormat="1" applyFont="1" applyFill="1" applyBorder="1" applyAlignment="1">
      <alignment horizontal="center" vertical="center" wrapText="1"/>
    </xf>
    <xf numFmtId="3" fontId="3" fillId="0" borderId="10" xfId="0" applyNumberFormat="1" applyFont="1" applyFill="1" applyBorder="1" applyAlignment="1">
      <alignment horizontal="right" vertical="center" wrapText="1"/>
    </xf>
    <xf numFmtId="3" fontId="3" fillId="0" borderId="11" xfId="0" applyNumberFormat="1" applyFont="1" applyFill="1" applyBorder="1" applyAlignment="1">
      <alignment horizontal="right" vertical="center" wrapText="1"/>
    </xf>
    <xf numFmtId="164" fontId="3" fillId="0" borderId="0" xfId="0" applyNumberFormat="1" applyFont="1" applyFill="1" applyAlignment="1">
      <alignment horizontal="right" wrapText="1"/>
    </xf>
    <xf numFmtId="41" fontId="3" fillId="0" borderId="0" xfId="0" applyNumberFormat="1" applyFont="1" applyFill="1" applyAlignment="1">
      <alignment horizontal="right" wrapText="1"/>
    </xf>
    <xf numFmtId="41" fontId="1" fillId="0" borderId="0" xfId="0" applyNumberFormat="1" applyFont="1" applyFill="1" applyAlignment="1">
      <alignment horizontal="right" wrapText="1"/>
    </xf>
    <xf numFmtId="0" fontId="3" fillId="0" borderId="43" xfId="0" applyFont="1" applyFill="1" applyBorder="1" applyAlignment="1">
      <alignment vertical="center" wrapText="1"/>
    </xf>
    <xf numFmtId="164" fontId="3" fillId="0" borderId="43" xfId="0" applyNumberFormat="1" applyFont="1" applyFill="1" applyBorder="1" applyAlignment="1">
      <alignment horizontal="center" vertical="center" wrapText="1"/>
    </xf>
    <xf numFmtId="0" fontId="3" fillId="0" borderId="41" xfId="0" applyFont="1" applyFill="1" applyBorder="1" applyAlignment="1">
      <alignment horizontal="right" vertical="center" wrapText="1"/>
    </xf>
    <xf numFmtId="0" fontId="3" fillId="0" borderId="0" xfId="0" applyFont="1" applyFill="1" applyAlignment="1">
      <alignment horizontal="right" vertical="center" wrapText="1"/>
    </xf>
    <xf numFmtId="3" fontId="3" fillId="0" borderId="0" xfId="0" applyNumberFormat="1" applyFont="1" applyFill="1" applyAlignment="1">
      <alignment horizontal="right" vertical="center" wrapText="1"/>
    </xf>
    <xf numFmtId="3" fontId="1" fillId="0" borderId="27" xfId="0" applyNumberFormat="1" applyFont="1" applyFill="1" applyBorder="1" applyAlignment="1">
      <alignment horizontal="right" vertical="center" wrapText="1"/>
    </xf>
    <xf numFmtId="0" fontId="3" fillId="0" borderId="33" xfId="0" applyFont="1" applyFill="1" applyBorder="1" applyAlignment="1">
      <alignment vertical="center" wrapText="1"/>
    </xf>
    <xf numFmtId="2" fontId="1" fillId="0" borderId="33" xfId="0" applyNumberFormat="1" applyFont="1" applyFill="1" applyBorder="1" applyAlignment="1">
      <alignment vertical="center" wrapText="1"/>
    </xf>
    <xf numFmtId="4" fontId="1" fillId="0" borderId="33" xfId="0" applyNumberFormat="1" applyFont="1" applyFill="1" applyBorder="1" applyAlignment="1">
      <alignment vertical="center" wrapText="1"/>
    </xf>
    <xf numFmtId="3" fontId="1" fillId="0" borderId="33" xfId="0" applyNumberFormat="1" applyFont="1" applyFill="1" applyBorder="1" applyAlignment="1">
      <alignment vertical="center" wrapText="1"/>
    </xf>
    <xf numFmtId="0" fontId="3" fillId="0" borderId="0" xfId="0" applyFont="1" applyFill="1" applyAlignment="1">
      <alignment horizontal="center" vertical="center" wrapText="1"/>
    </xf>
    <xf numFmtId="0" fontId="9" fillId="0" borderId="0" xfId="0" applyFont="1" applyFill="1" applyAlignment="1">
      <alignment horizontal="center" vertical="center" wrapText="1"/>
    </xf>
    <xf numFmtId="4" fontId="10" fillId="0" borderId="0" xfId="0" applyNumberFormat="1" applyFont="1" applyFill="1" applyAlignment="1">
      <alignment horizontal="center" vertical="center" wrapText="1"/>
    </xf>
    <xf numFmtId="3" fontId="9" fillId="0" borderId="0" xfId="0" applyNumberFormat="1" applyFont="1" applyFill="1" applyAlignment="1">
      <alignment horizontal="right" vertical="center" wrapText="1"/>
    </xf>
    <xf numFmtId="3" fontId="9" fillId="0" borderId="0" xfId="0" applyNumberFormat="1" applyFont="1" applyFill="1" applyAlignment="1">
      <alignment vertical="center" wrapText="1"/>
    </xf>
    <xf numFmtId="0" fontId="9" fillId="0" borderId="0" xfId="0" applyFont="1" applyFill="1" applyAlignment="1">
      <alignment horizontal="left" vertical="center" wrapText="1"/>
    </xf>
    <xf numFmtId="0" fontId="9" fillId="0" borderId="0" xfId="0" applyFont="1" applyFill="1" applyAlignment="1">
      <alignment vertical="center"/>
    </xf>
    <xf numFmtId="0" fontId="9" fillId="0" borderId="0" xfId="0" applyFont="1" applyFill="1"/>
    <xf numFmtId="0" fontId="9" fillId="0" borderId="0" xfId="0" applyFont="1" applyFill="1" applyAlignment="1">
      <alignment vertical="center" wrapText="1"/>
    </xf>
    <xf numFmtId="0" fontId="1" fillId="0" borderId="15" xfId="0" applyFont="1" applyFill="1" applyBorder="1" applyAlignment="1">
      <alignment horizontal="right" vertical="center" wrapText="1"/>
    </xf>
    <xf numFmtId="0" fontId="1" fillId="0" borderId="16" xfId="0" applyFont="1" applyFill="1" applyBorder="1" applyAlignment="1">
      <alignment horizontal="right" vertical="center" wrapText="1"/>
    </xf>
    <xf numFmtId="164" fontId="1" fillId="0" borderId="20" xfId="0" applyNumberFormat="1" applyFont="1" applyFill="1" applyBorder="1" applyAlignment="1">
      <alignment vertical="center" wrapText="1"/>
    </xf>
    <xf numFmtId="164" fontId="1" fillId="0" borderId="50" xfId="0" applyNumberFormat="1" applyFont="1" applyFill="1" applyBorder="1" applyAlignment="1">
      <alignment vertical="center" wrapText="1"/>
    </xf>
    <xf numFmtId="0" fontId="9" fillId="0" borderId="0" xfId="0" applyFont="1" applyFill="1" applyAlignment="1">
      <alignment wrapText="1"/>
    </xf>
    <xf numFmtId="0" fontId="1" fillId="0" borderId="7" xfId="0" applyFont="1" applyFill="1" applyBorder="1" applyAlignment="1">
      <alignment horizontal="right" wrapText="1"/>
    </xf>
    <xf numFmtId="0" fontId="1" fillId="0" borderId="8" xfId="0" applyFont="1" applyFill="1" applyBorder="1" applyAlignment="1">
      <alignment horizontal="right" wrapText="1"/>
    </xf>
    <xf numFmtId="0" fontId="1" fillId="0" borderId="0" xfId="0" applyFont="1" applyFill="1" applyAlignment="1">
      <alignment horizontal="right" wrapText="1"/>
    </xf>
    <xf numFmtId="0" fontId="1" fillId="0" borderId="9" xfId="0" applyFont="1" applyFill="1" applyBorder="1" applyAlignment="1">
      <alignment horizontal="right" vertical="center" wrapText="1"/>
    </xf>
    <xf numFmtId="0" fontId="1" fillId="0" borderId="10" xfId="0" applyFont="1" applyFill="1" applyBorder="1" applyAlignment="1">
      <alignment horizontal="right" vertical="center" wrapText="1"/>
    </xf>
    <xf numFmtId="0" fontId="3" fillId="0" borderId="8"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43" xfId="0" applyFont="1" applyFill="1" applyBorder="1" applyAlignment="1">
      <alignment horizontal="center" vertical="center" wrapText="1"/>
    </xf>
    <xf numFmtId="0" fontId="1" fillId="0" borderId="60" xfId="0" applyFont="1" applyFill="1" applyBorder="1" applyAlignment="1">
      <alignment wrapText="1"/>
    </xf>
    <xf numFmtId="164" fontId="3" fillId="0" borderId="29" xfId="0" applyNumberFormat="1" applyFont="1" applyFill="1" applyBorder="1" applyAlignment="1">
      <alignment horizontal="right" vertical="center" wrapText="1"/>
    </xf>
    <xf numFmtId="164" fontId="3" fillId="0" borderId="35" xfId="0" applyNumberFormat="1" applyFont="1" applyFill="1" applyBorder="1" applyAlignment="1">
      <alignment horizontal="right" wrapText="1"/>
    </xf>
    <xf numFmtId="0" fontId="3" fillId="0" borderId="60" xfId="0" applyFont="1" applyFill="1" applyBorder="1" applyAlignment="1">
      <alignment horizontal="right" wrapText="1"/>
    </xf>
    <xf numFmtId="0" fontId="3" fillId="0" borderId="2" xfId="0" applyFont="1" applyFill="1" applyBorder="1" applyAlignment="1">
      <alignment vertical="center" wrapText="1"/>
    </xf>
    <xf numFmtId="3" fontId="1" fillId="0" borderId="2"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164" fontId="3" fillId="0" borderId="14" xfId="0" applyNumberFormat="1" applyFont="1" applyFill="1" applyBorder="1" applyAlignment="1">
      <alignment horizontal="right" wrapText="1"/>
    </xf>
    <xf numFmtId="0" fontId="9" fillId="0" borderId="0" xfId="0" applyFont="1" applyFill="1" applyBorder="1" applyAlignment="1">
      <alignment wrapText="1"/>
    </xf>
    <xf numFmtId="164" fontId="3" fillId="0" borderId="43" xfId="0" applyNumberFormat="1" applyFont="1" applyFill="1" applyBorder="1" applyAlignment="1">
      <alignment horizontal="right" wrapText="1"/>
    </xf>
    <xf numFmtId="164" fontId="3" fillId="0" borderId="44" xfId="0" applyNumberFormat="1" applyFont="1" applyFill="1" applyBorder="1" applyAlignment="1">
      <alignment horizontal="right" wrapText="1"/>
    </xf>
    <xf numFmtId="164" fontId="3" fillId="0" borderId="43" xfId="0" applyNumberFormat="1" applyFont="1" applyFill="1" applyBorder="1" applyAlignment="1">
      <alignment horizontal="right" vertical="center" wrapText="1"/>
    </xf>
    <xf numFmtId="0" fontId="1" fillId="0" borderId="60" xfId="0" applyFont="1" applyFill="1" applyBorder="1" applyAlignment="1">
      <alignment vertical="center" wrapText="1"/>
    </xf>
    <xf numFmtId="0" fontId="1" fillId="0" borderId="33" xfId="0" applyFont="1" applyFill="1" applyBorder="1" applyAlignment="1">
      <alignment horizontal="center" vertical="center" wrapText="1"/>
    </xf>
    <xf numFmtId="3" fontId="1" fillId="0" borderId="33" xfId="0" applyNumberFormat="1" applyFont="1" applyFill="1" applyBorder="1" applyAlignment="1">
      <alignment horizontal="center" vertical="center" wrapText="1"/>
    </xf>
    <xf numFmtId="3" fontId="1" fillId="0" borderId="34" xfId="0" applyNumberFormat="1" applyFont="1" applyFill="1" applyBorder="1" applyAlignment="1">
      <alignment horizontal="center" vertical="center" wrapText="1"/>
    </xf>
    <xf numFmtId="164" fontId="1" fillId="0" borderId="29" xfId="0" applyNumberFormat="1" applyFont="1" applyFill="1" applyBorder="1" applyAlignment="1">
      <alignment horizontal="right" vertical="center" wrapText="1"/>
    </xf>
    <xf numFmtId="0" fontId="3" fillId="0" borderId="58" xfId="0" applyFont="1" applyFill="1" applyBorder="1" applyAlignment="1">
      <alignment vertical="center" wrapText="1"/>
    </xf>
    <xf numFmtId="0" fontId="3" fillId="0" borderId="67" xfId="0" applyFont="1" applyFill="1" applyBorder="1" applyAlignment="1">
      <alignment vertical="center" wrapText="1"/>
    </xf>
    <xf numFmtId="0" fontId="3" fillId="0" borderId="60" xfId="0" applyFont="1" applyFill="1" applyBorder="1" applyAlignment="1">
      <alignment vertical="center" wrapText="1"/>
    </xf>
    <xf numFmtId="3" fontId="9" fillId="0" borderId="2" xfId="0" applyNumberFormat="1" applyFont="1" applyFill="1" applyBorder="1" applyAlignment="1">
      <alignment vertical="center" wrapText="1"/>
    </xf>
    <xf numFmtId="3" fontId="9" fillId="0" borderId="3" xfId="0" applyNumberFormat="1" applyFont="1" applyFill="1" applyBorder="1" applyAlignment="1">
      <alignment vertical="center" wrapText="1"/>
    </xf>
    <xf numFmtId="0" fontId="1" fillId="0" borderId="51" xfId="0" applyFont="1" applyFill="1" applyBorder="1" applyAlignment="1">
      <alignment vertical="center" wrapText="1"/>
    </xf>
    <xf numFmtId="0" fontId="1" fillId="0" borderId="31" xfId="0" applyFont="1" applyFill="1" applyBorder="1" applyAlignment="1">
      <alignment vertical="center" wrapText="1"/>
    </xf>
    <xf numFmtId="0" fontId="3" fillId="0" borderId="31" xfId="0" applyFont="1" applyFill="1" applyBorder="1" applyAlignment="1">
      <alignment horizontal="right" vertical="center" wrapText="1"/>
    </xf>
    <xf numFmtId="0" fontId="3" fillId="0" borderId="60" xfId="0" applyFont="1" applyFill="1" applyBorder="1" applyAlignment="1">
      <alignment horizontal="right" vertical="center" wrapText="1"/>
    </xf>
    <xf numFmtId="0" fontId="10" fillId="0" borderId="2" xfId="0" applyFont="1" applyFill="1" applyBorder="1" applyAlignment="1">
      <alignment horizontal="right" vertical="center" wrapText="1"/>
    </xf>
    <xf numFmtId="3" fontId="10" fillId="0" borderId="2" xfId="0" applyNumberFormat="1" applyFont="1" applyFill="1" applyBorder="1" applyAlignment="1">
      <alignment horizontal="right" vertical="center" wrapText="1"/>
    </xf>
    <xf numFmtId="3" fontId="3" fillId="0" borderId="3" xfId="0" applyNumberFormat="1" applyFont="1" applyFill="1" applyBorder="1" applyAlignment="1">
      <alignment horizontal="right" vertical="center" wrapText="1"/>
    </xf>
    <xf numFmtId="0" fontId="1" fillId="0" borderId="32" xfId="0" applyFont="1" applyFill="1" applyBorder="1" applyAlignment="1">
      <alignment horizontal="center" vertical="center" wrapText="1"/>
    </xf>
    <xf numFmtId="3" fontId="9" fillId="0" borderId="2" xfId="0" applyNumberFormat="1" applyFont="1" applyFill="1" applyBorder="1" applyAlignment="1">
      <alignment wrapText="1"/>
    </xf>
    <xf numFmtId="3" fontId="9" fillId="0" borderId="3" xfId="0" applyNumberFormat="1" applyFont="1" applyFill="1" applyBorder="1" applyAlignment="1">
      <alignment wrapText="1"/>
    </xf>
    <xf numFmtId="0" fontId="3" fillId="0" borderId="0" xfId="0" applyFont="1" applyFill="1" applyAlignment="1" applyProtection="1">
      <alignment horizontal="left" vertical="center" wrapText="1"/>
      <protection locked="0"/>
    </xf>
    <xf numFmtId="0" fontId="9" fillId="0" borderId="0" xfId="0" applyFont="1" applyFill="1" applyBorder="1"/>
    <xf numFmtId="0" fontId="3" fillId="0" borderId="0" xfId="0" applyFont="1" applyFill="1" applyBorder="1" applyAlignment="1">
      <alignment horizontal="center" vertical="center" wrapText="1"/>
    </xf>
    <xf numFmtId="2" fontId="1" fillId="0" borderId="0" xfId="0" applyNumberFormat="1" applyFont="1" applyFill="1" applyBorder="1" applyAlignment="1">
      <alignment horizontal="left" vertical="center" wrapText="1"/>
    </xf>
    <xf numFmtId="0" fontId="9" fillId="0" borderId="0" xfId="0" applyFont="1" applyFill="1" applyBorder="1" applyAlignment="1">
      <alignment horizontal="center" vertical="center" wrapText="1"/>
    </xf>
    <xf numFmtId="4" fontId="1" fillId="0" borderId="0" xfId="0" applyNumberFormat="1" applyFont="1" applyFill="1" applyBorder="1" applyAlignment="1">
      <alignment horizontal="left" vertical="center" wrapText="1"/>
    </xf>
    <xf numFmtId="3" fontId="1" fillId="0" borderId="0" xfId="0" applyNumberFormat="1" applyFont="1" applyFill="1" applyBorder="1" applyAlignment="1">
      <alignment horizontal="left" vertical="center" wrapText="1"/>
    </xf>
    <xf numFmtId="2" fontId="1" fillId="0" borderId="16" xfId="0" applyNumberFormat="1" applyFont="1" applyFill="1" applyBorder="1" applyAlignment="1">
      <alignment horizontal="left" vertical="center" wrapText="1"/>
    </xf>
    <xf numFmtId="4" fontId="1" fillId="0" borderId="16" xfId="0" applyNumberFormat="1" applyFont="1" applyFill="1" applyBorder="1" applyAlignment="1">
      <alignment horizontal="left" vertical="center" wrapText="1"/>
    </xf>
    <xf numFmtId="3" fontId="1" fillId="0" borderId="16" xfId="0" applyNumberFormat="1" applyFont="1" applyFill="1" applyBorder="1" applyAlignment="1">
      <alignment horizontal="left" vertical="center" wrapText="1"/>
    </xf>
    <xf numFmtId="0" fontId="3" fillId="0" borderId="32" xfId="0" applyFont="1" applyFill="1" applyBorder="1" applyAlignment="1">
      <alignment vertical="center" wrapText="1"/>
    </xf>
    <xf numFmtId="164" fontId="3" fillId="0" borderId="34" xfId="0" applyNumberFormat="1" applyFont="1" applyFill="1" applyBorder="1" applyAlignment="1">
      <alignment horizontal="right" vertical="center" wrapText="1"/>
    </xf>
    <xf numFmtId="0" fontId="1" fillId="0" borderId="31" xfId="0" applyFont="1" applyFill="1" applyBorder="1" applyAlignment="1">
      <alignment horizontal="center" vertical="center" wrapText="1"/>
    </xf>
    <xf numFmtId="3" fontId="1" fillId="0" borderId="23" xfId="0" applyNumberFormat="1" applyFont="1" applyFill="1" applyBorder="1" applyAlignment="1">
      <alignment horizontal="center" vertical="center" wrapText="1"/>
    </xf>
    <xf numFmtId="3" fontId="1" fillId="0" borderId="24" xfId="0" applyNumberFormat="1"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3" fillId="0" borderId="58" xfId="0" applyFont="1" applyFill="1" applyBorder="1" applyAlignment="1">
      <alignment horizontal="left" vertical="center" wrapText="1"/>
    </xf>
    <xf numFmtId="164" fontId="3" fillId="0" borderId="35" xfId="0" applyNumberFormat="1" applyFont="1" applyFill="1" applyBorder="1" applyAlignment="1">
      <alignment horizontal="right" vertical="center" wrapText="1"/>
    </xf>
    <xf numFmtId="0" fontId="3" fillId="0" borderId="58" xfId="0" applyFont="1" applyFill="1" applyBorder="1" applyAlignment="1">
      <alignment horizontal="right" vertical="center" wrapText="1"/>
    </xf>
    <xf numFmtId="4" fontId="3" fillId="0" borderId="67" xfId="0" applyNumberFormat="1" applyFont="1" applyFill="1" applyBorder="1" applyAlignment="1">
      <alignment horizontal="right" vertical="center" wrapText="1"/>
    </xf>
    <xf numFmtId="3" fontId="3" fillId="0" borderId="67" xfId="0" applyNumberFormat="1" applyFont="1" applyFill="1" applyBorder="1" applyAlignment="1">
      <alignment horizontal="right" vertical="center" wrapText="1"/>
    </xf>
    <xf numFmtId="4" fontId="3" fillId="0" borderId="47" xfId="0" applyNumberFormat="1" applyFont="1" applyFill="1" applyBorder="1" applyAlignment="1">
      <alignment horizontal="right" vertical="center" wrapText="1"/>
    </xf>
    <xf numFmtId="164" fontId="3" fillId="0" borderId="38" xfId="0" applyNumberFormat="1" applyFont="1" applyFill="1" applyBorder="1" applyAlignment="1">
      <alignment horizontal="right" wrapText="1"/>
    </xf>
    <xf numFmtId="164" fontId="3" fillId="0" borderId="36" xfId="0" applyNumberFormat="1" applyFont="1" applyFill="1" applyBorder="1" applyAlignment="1">
      <alignment horizontal="right" wrapText="1"/>
    </xf>
    <xf numFmtId="164" fontId="3" fillId="0" borderId="47" xfId="0" applyNumberFormat="1" applyFont="1" applyFill="1" applyBorder="1" applyAlignment="1">
      <alignment horizontal="right" wrapText="1"/>
    </xf>
    <xf numFmtId="164" fontId="3" fillId="0" borderId="65" xfId="0" applyNumberFormat="1" applyFont="1" applyFill="1" applyBorder="1" applyAlignment="1">
      <alignment horizontal="right" wrapText="1"/>
    </xf>
    <xf numFmtId="0" fontId="1" fillId="0" borderId="57" xfId="0" applyFont="1" applyFill="1" applyBorder="1" applyAlignment="1">
      <alignment horizontal="center" vertical="center" wrapText="1"/>
    </xf>
    <xf numFmtId="3" fontId="3" fillId="0" borderId="66" xfId="0" applyNumberFormat="1" applyFont="1" applyFill="1" applyBorder="1" applyAlignment="1">
      <alignment horizontal="right" vertical="center" wrapText="1"/>
    </xf>
    <xf numFmtId="0" fontId="1" fillId="0" borderId="61" xfId="0" applyFont="1" applyFill="1" applyBorder="1" applyAlignment="1">
      <alignment vertical="center" wrapText="1"/>
    </xf>
    <xf numFmtId="3" fontId="9" fillId="0" borderId="67" xfId="0" applyNumberFormat="1" applyFont="1" applyFill="1" applyBorder="1" applyAlignment="1">
      <alignment wrapText="1"/>
    </xf>
    <xf numFmtId="3" fontId="9" fillId="0" borderId="66" xfId="0" applyNumberFormat="1" applyFont="1" applyFill="1" applyBorder="1" applyAlignment="1">
      <alignment wrapText="1"/>
    </xf>
    <xf numFmtId="0" fontId="3" fillId="0" borderId="51" xfId="0" applyFont="1" applyFill="1" applyBorder="1" applyAlignment="1">
      <alignment horizontal="right" wrapText="1"/>
    </xf>
    <xf numFmtId="0" fontId="3" fillId="0" borderId="31" xfId="0" applyFont="1" applyFill="1" applyBorder="1" applyAlignment="1">
      <alignment horizontal="right" wrapText="1"/>
    </xf>
    <xf numFmtId="3" fontId="3" fillId="0" borderId="31" xfId="0" applyNumberFormat="1" applyFont="1" applyFill="1" applyBorder="1" applyAlignment="1">
      <alignment horizontal="right" wrapText="1"/>
    </xf>
    <xf numFmtId="3" fontId="1" fillId="0" borderId="37" xfId="0" applyNumberFormat="1" applyFont="1" applyFill="1" applyBorder="1" applyAlignment="1">
      <alignment vertical="center" wrapText="1"/>
    </xf>
    <xf numFmtId="0" fontId="3" fillId="0" borderId="25" xfId="0" applyFont="1" applyFill="1" applyBorder="1" applyAlignment="1">
      <alignment vertical="center" wrapText="1"/>
    </xf>
    <xf numFmtId="2" fontId="1" fillId="0" borderId="23" xfId="0" applyNumberFormat="1" applyFont="1" applyFill="1" applyBorder="1" applyAlignment="1">
      <alignment horizontal="right" vertical="center" wrapText="1"/>
    </xf>
    <xf numFmtId="2" fontId="1" fillId="0" borderId="23" xfId="0" applyNumberFormat="1" applyFont="1" applyFill="1" applyBorder="1" applyAlignment="1">
      <alignment vertical="center" wrapText="1"/>
    </xf>
    <xf numFmtId="4" fontId="1" fillId="0" borderId="23" xfId="0" applyNumberFormat="1" applyFont="1" applyFill="1" applyBorder="1" applyAlignment="1">
      <alignment vertical="center" wrapText="1"/>
    </xf>
    <xf numFmtId="3" fontId="1" fillId="0" borderId="24" xfId="0" applyNumberFormat="1" applyFont="1" applyFill="1" applyBorder="1" applyAlignment="1">
      <alignment vertical="center" wrapText="1"/>
    </xf>
    <xf numFmtId="164" fontId="1" fillId="0" borderId="29" xfId="0" applyNumberFormat="1" applyFont="1" applyFill="1" applyBorder="1" applyAlignment="1">
      <alignment vertical="center" wrapText="1"/>
    </xf>
    <xf numFmtId="0" fontId="1" fillId="0" borderId="7" xfId="0" applyFont="1" applyFill="1" applyBorder="1" applyAlignment="1">
      <alignment horizontal="right" vertical="center" wrapText="1"/>
    </xf>
    <xf numFmtId="0" fontId="1" fillId="0" borderId="8" xfId="0" applyFont="1" applyFill="1" applyBorder="1" applyAlignment="1">
      <alignment horizontal="right" vertical="center" wrapText="1"/>
    </xf>
    <xf numFmtId="3" fontId="1" fillId="0" borderId="8" xfId="0" applyNumberFormat="1" applyFont="1" applyFill="1" applyBorder="1" applyAlignment="1">
      <alignment horizontal="right" vertical="center" wrapText="1"/>
    </xf>
    <xf numFmtId="9" fontId="9" fillId="0" borderId="0" xfId="0" applyNumberFormat="1" applyFont="1" applyFill="1"/>
    <xf numFmtId="0" fontId="24" fillId="2" borderId="0" xfId="0" applyFont="1" applyFill="1" applyAlignment="1">
      <alignment vertical="center"/>
    </xf>
    <xf numFmtId="0" fontId="24" fillId="0" borderId="0" xfId="0" applyFont="1" applyAlignment="1">
      <alignment vertical="center"/>
    </xf>
    <xf numFmtId="49" fontId="28" fillId="2" borderId="8" xfId="0" applyNumberFormat="1" applyFont="1" applyFill="1" applyBorder="1" applyAlignment="1">
      <alignment horizontal="center" vertical="center" wrapText="1"/>
    </xf>
    <xf numFmtId="0" fontId="28" fillId="2" borderId="8" xfId="0" applyFont="1" applyFill="1" applyBorder="1" applyAlignment="1">
      <alignment horizontal="right" wrapText="1"/>
    </xf>
    <xf numFmtId="4" fontId="28" fillId="2" borderId="8" xfId="0" applyNumberFormat="1" applyFont="1" applyFill="1" applyBorder="1" applyAlignment="1">
      <alignment horizontal="right" wrapText="1"/>
    </xf>
    <xf numFmtId="164" fontId="28" fillId="2" borderId="8" xfId="0" applyNumberFormat="1" applyFont="1" applyFill="1" applyBorder="1" applyAlignment="1">
      <alignment horizontal="right" wrapText="1"/>
    </xf>
    <xf numFmtId="164" fontId="28" fillId="2" borderId="35" xfId="0" applyNumberFormat="1" applyFont="1" applyFill="1" applyBorder="1" applyAlignment="1">
      <alignment horizontal="right" wrapText="1"/>
    </xf>
    <xf numFmtId="0" fontId="31" fillId="2" borderId="0" xfId="0" applyFont="1" applyFill="1"/>
    <xf numFmtId="0" fontId="31" fillId="0" borderId="0" xfId="0" applyFont="1"/>
    <xf numFmtId="0" fontId="28" fillId="2" borderId="10" xfId="0" applyFont="1" applyFill="1" applyBorder="1" applyAlignment="1">
      <alignment horizontal="right" wrapText="1"/>
    </xf>
    <xf numFmtId="4" fontId="28" fillId="2" borderId="10" xfId="0" applyNumberFormat="1" applyFont="1" applyFill="1" applyBorder="1" applyAlignment="1">
      <alignment horizontal="right" wrapText="1"/>
    </xf>
    <xf numFmtId="49" fontId="28" fillId="2" borderId="10" xfId="0" applyNumberFormat="1" applyFont="1" applyFill="1" applyBorder="1" applyAlignment="1">
      <alignment horizontal="center" vertical="center" wrapText="1"/>
    </xf>
    <xf numFmtId="0" fontId="28" fillId="2" borderId="32" xfId="0" applyFont="1" applyFill="1" applyBorder="1" applyAlignment="1">
      <alignment horizontal="center" vertical="center" wrapText="1"/>
    </xf>
    <xf numFmtId="0" fontId="28" fillId="2" borderId="33" xfId="0" applyFont="1" applyFill="1" applyBorder="1" applyAlignment="1">
      <alignment horizontal="center" vertical="center" wrapText="1"/>
    </xf>
    <xf numFmtId="0" fontId="28" fillId="2" borderId="33" xfId="0" applyFont="1" applyFill="1" applyBorder="1" applyAlignment="1">
      <alignment vertical="center" wrapText="1"/>
    </xf>
    <xf numFmtId="0" fontId="28" fillId="2" borderId="33" xfId="0" applyFont="1" applyFill="1" applyBorder="1" applyAlignment="1">
      <alignment horizontal="right" wrapText="1"/>
    </xf>
    <xf numFmtId="4" fontId="28" fillId="2" borderId="33" xfId="0" applyNumberFormat="1" applyFont="1" applyFill="1" applyBorder="1" applyAlignment="1">
      <alignment horizontal="right" wrapText="1"/>
    </xf>
    <xf numFmtId="0" fontId="27" fillId="2" borderId="5" xfId="0" applyFont="1" applyFill="1" applyBorder="1" applyAlignment="1">
      <alignment vertical="center" wrapText="1"/>
    </xf>
    <xf numFmtId="164" fontId="27" fillId="0" borderId="6" xfId="0" applyNumberFormat="1" applyFont="1" applyFill="1" applyBorder="1" applyAlignment="1">
      <alignment horizontal="right" wrapText="1"/>
    </xf>
    <xf numFmtId="0" fontId="28" fillId="2" borderId="16" xfId="0" applyFont="1" applyFill="1" applyBorder="1" applyAlignment="1">
      <alignment horizontal="center" vertical="center" wrapText="1"/>
    </xf>
    <xf numFmtId="0" fontId="31" fillId="2" borderId="0" xfId="0" applyFont="1" applyFill="1" applyAlignment="1">
      <alignment wrapText="1"/>
    </xf>
    <xf numFmtId="0" fontId="31" fillId="0" borderId="0" xfId="0" applyFont="1" applyAlignment="1">
      <alignment wrapText="1"/>
    </xf>
    <xf numFmtId="49" fontId="28" fillId="2" borderId="13" xfId="0" applyNumberFormat="1" applyFont="1" applyFill="1" applyBorder="1" applyAlignment="1">
      <alignment horizontal="center" vertical="center" wrapText="1"/>
    </xf>
    <xf numFmtId="0" fontId="28" fillId="2" borderId="13" xfId="0" applyFont="1" applyFill="1" applyBorder="1" applyAlignment="1">
      <alignment vertical="center" wrapText="1"/>
    </xf>
    <xf numFmtId="0" fontId="28" fillId="2" borderId="13" xfId="0" applyFont="1" applyFill="1" applyBorder="1" applyAlignment="1">
      <alignment horizontal="right" wrapText="1"/>
    </xf>
    <xf numFmtId="4" fontId="28" fillId="2" borderId="13" xfId="0" applyNumberFormat="1" applyFont="1" applyFill="1" applyBorder="1" applyAlignment="1">
      <alignment horizontal="right" wrapText="1"/>
    </xf>
    <xf numFmtId="164" fontId="28" fillId="2" borderId="43" xfId="0" applyNumberFormat="1" applyFont="1" applyFill="1" applyBorder="1" applyAlignment="1">
      <alignment horizontal="right" wrapText="1"/>
    </xf>
    <xf numFmtId="164" fontId="28" fillId="2" borderId="44" xfId="0" applyNumberFormat="1" applyFont="1" applyFill="1" applyBorder="1" applyAlignment="1">
      <alignment horizontal="right" wrapText="1"/>
    </xf>
    <xf numFmtId="0" fontId="30" fillId="2" borderId="7" xfId="0" applyFont="1" applyFill="1" applyBorder="1" applyAlignment="1">
      <alignment horizontal="right" vertical="center" wrapText="1"/>
    </xf>
    <xf numFmtId="0" fontId="30" fillId="2" borderId="8" xfId="0" applyFont="1" applyFill="1" applyBorder="1" applyAlignment="1">
      <alignment horizontal="right" vertical="center" wrapText="1"/>
    </xf>
    <xf numFmtId="0" fontId="27" fillId="2" borderId="15" xfId="0" applyFont="1" applyFill="1" applyBorder="1" applyAlignment="1">
      <alignment horizontal="right" vertical="center" wrapText="1"/>
    </xf>
    <xf numFmtId="0" fontId="27" fillId="2" borderId="16" xfId="0" applyFont="1" applyFill="1" applyBorder="1" applyAlignment="1">
      <alignment horizontal="right" vertical="center" wrapText="1"/>
    </xf>
    <xf numFmtId="164" fontId="28" fillId="2" borderId="10" xfId="0" applyNumberFormat="1" applyFont="1" applyFill="1" applyBorder="1" applyAlignment="1">
      <alignment horizontal="right" wrapText="1"/>
    </xf>
    <xf numFmtId="0" fontId="28" fillId="0" borderId="9" xfId="0" applyFont="1" applyBorder="1" applyAlignment="1">
      <alignment horizontal="center" vertical="center" wrapText="1"/>
    </xf>
    <xf numFmtId="164" fontId="28" fillId="2" borderId="13" xfId="0" applyNumberFormat="1" applyFont="1" applyFill="1" applyBorder="1" applyAlignment="1">
      <alignment horizontal="right" wrapText="1"/>
    </xf>
    <xf numFmtId="0" fontId="36" fillId="0" borderId="0" xfId="0" applyFont="1" applyAlignment="1">
      <alignment wrapText="1"/>
    </xf>
    <xf numFmtId="0" fontId="24" fillId="2" borderId="0" xfId="0" applyFont="1" applyFill="1" applyAlignment="1">
      <alignment wrapText="1"/>
    </xf>
    <xf numFmtId="0" fontId="24" fillId="0" borderId="0" xfId="0" applyFont="1" applyAlignment="1">
      <alignment wrapText="1"/>
    </xf>
    <xf numFmtId="164" fontId="28" fillId="2" borderId="33" xfId="0" applyNumberFormat="1" applyFont="1" applyFill="1" applyBorder="1" applyAlignment="1">
      <alignment horizontal="right" wrapText="1"/>
    </xf>
    <xf numFmtId="164" fontId="28" fillId="2" borderId="36" xfId="0" applyNumberFormat="1" applyFont="1" applyFill="1" applyBorder="1" applyAlignment="1">
      <alignment horizontal="right" wrapText="1"/>
    </xf>
    <xf numFmtId="164" fontId="28" fillId="2" borderId="11" xfId="0" applyNumberFormat="1" applyFont="1" applyFill="1" applyBorder="1" applyAlignment="1">
      <alignment horizontal="right" wrapText="1"/>
    </xf>
    <xf numFmtId="164" fontId="28" fillId="2" borderId="34" xfId="0" applyNumberFormat="1" applyFont="1" applyFill="1" applyBorder="1" applyAlignment="1">
      <alignment horizontal="right" wrapText="1"/>
    </xf>
    <xf numFmtId="3" fontId="21" fillId="2" borderId="8" xfId="0" applyNumberFormat="1" applyFont="1" applyFill="1" applyBorder="1" applyAlignment="1">
      <alignment vertical="center" wrapText="1"/>
    </xf>
    <xf numFmtId="3" fontId="21" fillId="2" borderId="35" xfId="0" applyNumberFormat="1" applyFont="1" applyFill="1" applyBorder="1" applyAlignment="1">
      <alignment vertical="center" wrapText="1"/>
    </xf>
    <xf numFmtId="164" fontId="28" fillId="2" borderId="14" xfId="0" applyNumberFormat="1" applyFont="1" applyFill="1" applyBorder="1" applyAlignment="1">
      <alignment horizontal="right" wrapText="1"/>
    </xf>
    <xf numFmtId="0" fontId="21" fillId="2" borderId="15" xfId="0" applyFont="1" applyFill="1" applyBorder="1" applyAlignment="1">
      <alignment horizontal="right" vertical="center" wrapText="1"/>
    </xf>
    <xf numFmtId="0" fontId="21" fillId="2" borderId="60" xfId="0" applyFont="1" applyFill="1" applyBorder="1" applyAlignment="1">
      <alignment horizontal="right" vertical="center" wrapText="1"/>
    </xf>
    <xf numFmtId="0" fontId="21" fillId="2" borderId="60" xfId="0" applyFont="1" applyFill="1" applyBorder="1" applyAlignment="1">
      <alignment horizontal="right" wrapText="1"/>
    </xf>
    <xf numFmtId="0" fontId="21" fillId="2" borderId="2" xfId="0" applyFont="1" applyFill="1" applyBorder="1" applyAlignment="1">
      <alignment horizontal="right" wrapText="1"/>
    </xf>
    <xf numFmtId="3" fontId="21" fillId="2" borderId="2" xfId="0" applyNumberFormat="1" applyFont="1" applyFill="1" applyBorder="1" applyAlignment="1">
      <alignment horizontal="right" wrapText="1"/>
    </xf>
    <xf numFmtId="0" fontId="21" fillId="2" borderId="16" xfId="0" applyFont="1" applyFill="1" applyBorder="1" applyAlignment="1">
      <alignment horizontal="right" vertical="center" wrapText="1"/>
    </xf>
    <xf numFmtId="0" fontId="21" fillId="2" borderId="9" xfId="0" applyFont="1" applyFill="1" applyBorder="1" applyAlignment="1">
      <alignment horizontal="right" vertical="center" wrapText="1"/>
    </xf>
    <xf numFmtId="0" fontId="21" fillId="2" borderId="10" xfId="0" applyFont="1" applyFill="1" applyBorder="1" applyAlignment="1">
      <alignment horizontal="center" vertical="center" wrapText="1"/>
    </xf>
    <xf numFmtId="0" fontId="21" fillId="2" borderId="47" xfId="0" applyFont="1" applyFill="1" applyBorder="1" applyAlignment="1">
      <alignment horizontal="right" wrapText="1"/>
    </xf>
    <xf numFmtId="0" fontId="21" fillId="2" borderId="63" xfId="0" applyFont="1" applyFill="1" applyBorder="1" applyAlignment="1">
      <alignment horizontal="right" wrapText="1"/>
    </xf>
    <xf numFmtId="3" fontId="21" fillId="2" borderId="63" xfId="0" applyNumberFormat="1" applyFont="1" applyFill="1" applyBorder="1" applyAlignment="1">
      <alignment horizontal="right" wrapText="1"/>
    </xf>
    <xf numFmtId="49" fontId="22" fillId="2" borderId="8" xfId="0" applyNumberFormat="1" applyFont="1" applyFill="1" applyBorder="1" applyAlignment="1">
      <alignment horizontal="center" wrapText="1"/>
    </xf>
    <xf numFmtId="49" fontId="22" fillId="2" borderId="10" xfId="0" applyNumberFormat="1" applyFont="1" applyFill="1" applyBorder="1" applyAlignment="1">
      <alignment horizontal="center" wrapText="1"/>
    </xf>
    <xf numFmtId="0" fontId="22" fillId="0" borderId="10" xfId="0" applyFont="1" applyBorder="1" applyAlignment="1">
      <alignment vertical="center" wrapText="1"/>
    </xf>
    <xf numFmtId="0" fontId="34" fillId="2" borderId="10" xfId="0" applyFont="1" applyFill="1" applyBorder="1" applyAlignment="1">
      <alignment horizontal="left" vertical="center" wrapText="1"/>
    </xf>
    <xf numFmtId="0" fontId="34" fillId="2" borderId="33" xfId="0" applyFont="1" applyFill="1" applyBorder="1" applyAlignment="1">
      <alignment horizontal="right" wrapText="1"/>
    </xf>
    <xf numFmtId="2" fontId="21" fillId="2" borderId="9" xfId="0" applyNumberFormat="1" applyFont="1" applyFill="1" applyBorder="1" applyAlignment="1">
      <alignment horizontal="center" vertical="center" wrapText="1"/>
    </xf>
    <xf numFmtId="0" fontId="24" fillId="2" borderId="47" xfId="0" applyFont="1" applyFill="1" applyBorder="1" applyAlignment="1">
      <alignment horizontal="center" vertical="center" wrapText="1"/>
    </xf>
    <xf numFmtId="164" fontId="22" fillId="2" borderId="63" xfId="0" applyNumberFormat="1" applyFont="1" applyFill="1" applyBorder="1" applyAlignment="1">
      <alignment horizontal="right" wrapText="1"/>
    </xf>
    <xf numFmtId="3" fontId="22" fillId="2" borderId="63" xfId="0" applyNumberFormat="1" applyFont="1" applyFill="1" applyBorder="1" applyAlignment="1">
      <alignment horizontal="right" wrapText="1"/>
    </xf>
    <xf numFmtId="3" fontId="21" fillId="2" borderId="65" xfId="0" applyNumberFormat="1" applyFont="1" applyFill="1" applyBorder="1" applyAlignment="1">
      <alignment horizontal="right" wrapText="1"/>
    </xf>
    <xf numFmtId="0" fontId="22" fillId="2" borderId="43" xfId="0" applyFont="1" applyFill="1" applyBorder="1" applyAlignment="1">
      <alignment horizontal="right" wrapText="1"/>
    </xf>
    <xf numFmtId="0" fontId="22" fillId="2" borderId="2" xfId="0" applyFont="1" applyFill="1" applyBorder="1" applyAlignment="1">
      <alignment vertical="center" wrapText="1"/>
    </xf>
    <xf numFmtId="3" fontId="21" fillId="2" borderId="2" xfId="0" applyNumberFormat="1" applyFont="1" applyFill="1" applyBorder="1" applyAlignment="1">
      <alignment horizontal="right" vertical="center" wrapText="1"/>
    </xf>
    <xf numFmtId="3" fontId="27" fillId="2" borderId="16" xfId="0" applyNumberFormat="1" applyFont="1" applyFill="1" applyBorder="1" applyAlignment="1">
      <alignment vertical="center" wrapText="1"/>
    </xf>
    <xf numFmtId="164" fontId="27" fillId="2" borderId="17" xfId="0" applyNumberFormat="1" applyFont="1" applyFill="1" applyBorder="1" applyAlignment="1">
      <alignment horizontal="right" wrapText="1"/>
    </xf>
    <xf numFmtId="3" fontId="27" fillId="2" borderId="10" xfId="0" applyNumberFormat="1" applyFont="1" applyFill="1" applyBorder="1" applyAlignment="1">
      <alignment vertical="center" wrapText="1"/>
    </xf>
    <xf numFmtId="164" fontId="27" fillId="2" borderId="11" xfId="0" applyNumberFormat="1" applyFont="1" applyFill="1" applyBorder="1" applyAlignment="1">
      <alignment horizontal="right" wrapText="1"/>
    </xf>
    <xf numFmtId="2" fontId="28" fillId="2" borderId="10" xfId="0" applyNumberFormat="1" applyFont="1" applyFill="1" applyBorder="1" applyAlignment="1">
      <alignment vertical="center" wrapText="1"/>
    </xf>
    <xf numFmtId="0" fontId="27" fillId="2" borderId="13" xfId="0" applyFont="1" applyFill="1" applyBorder="1" applyAlignment="1">
      <alignment vertical="center" wrapText="1"/>
    </xf>
    <xf numFmtId="3" fontId="27" fillId="2" borderId="13" xfId="0" applyNumberFormat="1" applyFont="1" applyFill="1" applyBorder="1" applyAlignment="1">
      <alignment vertical="center" wrapText="1"/>
    </xf>
    <xf numFmtId="164" fontId="27" fillId="2" borderId="14" xfId="0" applyNumberFormat="1" applyFont="1" applyFill="1" applyBorder="1" applyAlignment="1">
      <alignment horizontal="right" wrapText="1"/>
    </xf>
    <xf numFmtId="49" fontId="34" fillId="0" borderId="10" xfId="0" applyNumberFormat="1" applyFont="1" applyBorder="1" applyAlignment="1">
      <alignment horizontal="center" vertical="center" wrapText="1"/>
    </xf>
    <xf numFmtId="164" fontId="22" fillId="2" borderId="34" xfId="0" applyNumberFormat="1" applyFont="1" applyFill="1" applyBorder="1" applyAlignment="1">
      <alignment horizontal="right" wrapText="1"/>
    </xf>
    <xf numFmtId="4" fontId="22" fillId="0" borderId="10" xfId="0" applyNumberFormat="1" applyFont="1" applyBorder="1" applyAlignment="1">
      <alignment wrapText="1"/>
    </xf>
    <xf numFmtId="49" fontId="34" fillId="0" borderId="8" xfId="0" applyNumberFormat="1" applyFont="1" applyBorder="1" applyAlignment="1">
      <alignment horizontal="center" vertical="center" wrapText="1"/>
    </xf>
    <xf numFmtId="0" fontId="34" fillId="0" borderId="8" xfId="0" applyFont="1" applyBorder="1" applyAlignment="1">
      <alignment vertical="center" wrapText="1"/>
    </xf>
    <xf numFmtId="0" fontId="34" fillId="0" borderId="8" xfId="0" applyFont="1" applyBorder="1" applyAlignment="1">
      <alignment horizontal="right" wrapText="1"/>
    </xf>
    <xf numFmtId="4" fontId="22" fillId="0" borderId="8" xfId="0" applyNumberFormat="1" applyFont="1" applyBorder="1" applyAlignment="1">
      <alignment horizontal="right" wrapText="1"/>
    </xf>
    <xf numFmtId="0" fontId="34" fillId="0" borderId="10" xfId="0" applyFont="1" applyBorder="1" applyAlignment="1">
      <alignment vertical="center" wrapText="1"/>
    </xf>
    <xf numFmtId="0" fontId="34" fillId="0" borderId="10" xfId="0" applyFont="1" applyBorder="1" applyAlignment="1">
      <alignment horizontal="right" wrapText="1"/>
    </xf>
    <xf numFmtId="0" fontId="22" fillId="0" borderId="13" xfId="0" applyFont="1" applyBorder="1" applyAlignment="1">
      <alignment vertical="center" wrapText="1"/>
    </xf>
    <xf numFmtId="0" fontId="22" fillId="0" borderId="13" xfId="0" applyFont="1" applyBorder="1" applyAlignment="1">
      <alignment horizontal="right" wrapText="1"/>
    </xf>
    <xf numFmtId="164" fontId="22" fillId="0" borderId="20" xfId="0" applyNumberFormat="1" applyFont="1" applyFill="1" applyBorder="1" applyAlignment="1">
      <alignment horizontal="right" wrapText="1"/>
    </xf>
    <xf numFmtId="3" fontId="21" fillId="2" borderId="31" xfId="0" applyNumberFormat="1" applyFont="1" applyFill="1" applyBorder="1" applyAlignment="1">
      <alignment horizontal="right" wrapText="1"/>
    </xf>
    <xf numFmtId="164" fontId="22" fillId="0" borderId="11" xfId="0" applyNumberFormat="1" applyFont="1" applyFill="1" applyBorder="1" applyAlignment="1">
      <alignment horizontal="right" wrapText="1"/>
    </xf>
    <xf numFmtId="0" fontId="21" fillId="2" borderId="7" xfId="0" applyFont="1" applyFill="1" applyBorder="1" applyAlignment="1">
      <alignment horizontal="right" vertical="center" wrapText="1"/>
    </xf>
    <xf numFmtId="0" fontId="21" fillId="2" borderId="8" xfId="0" applyFont="1" applyFill="1" applyBorder="1" applyAlignment="1">
      <alignment horizontal="center" vertical="center" wrapText="1"/>
    </xf>
    <xf numFmtId="0" fontId="21" fillId="2" borderId="67" xfId="0" applyFont="1" applyFill="1" applyBorder="1" applyAlignment="1">
      <alignment horizontal="right" wrapText="1"/>
    </xf>
    <xf numFmtId="3" fontId="21" fillId="2" borderId="67" xfId="0" applyNumberFormat="1" applyFont="1" applyFill="1" applyBorder="1" applyAlignment="1">
      <alignment horizontal="right" wrapText="1"/>
    </xf>
    <xf numFmtId="0" fontId="22" fillId="2" borderId="7" xfId="0" applyFont="1" applyFill="1" applyBorder="1" applyAlignment="1">
      <alignment horizontal="right" vertical="center" wrapText="1"/>
    </xf>
    <xf numFmtId="0" fontId="21" fillId="2" borderId="1" xfId="0" applyFont="1" applyFill="1" applyBorder="1" applyAlignment="1">
      <alignment horizontal="right" vertical="center" wrapText="1"/>
    </xf>
    <xf numFmtId="0" fontId="21" fillId="2" borderId="2" xfId="0" applyFont="1" applyFill="1" applyBorder="1" applyAlignment="1">
      <alignment horizontal="right" vertical="center" wrapText="1"/>
    </xf>
    <xf numFmtId="0" fontId="21" fillId="2" borderId="68" xfId="0" applyFont="1" applyFill="1" applyBorder="1" applyAlignment="1">
      <alignment horizontal="right" vertical="center" wrapText="1"/>
    </xf>
    <xf numFmtId="0" fontId="21" fillId="2" borderId="54" xfId="0" applyFont="1" applyFill="1" applyBorder="1" applyAlignment="1">
      <alignment horizontal="center" vertical="center" wrapText="1"/>
    </xf>
    <xf numFmtId="0" fontId="24" fillId="2" borderId="0" xfId="0" applyFont="1" applyFill="1" applyBorder="1"/>
    <xf numFmtId="0" fontId="24" fillId="0" borderId="0" xfId="0" applyFont="1" applyBorder="1"/>
    <xf numFmtId="0" fontId="27" fillId="2" borderId="7" xfId="0" applyFont="1" applyFill="1" applyBorder="1" applyAlignment="1">
      <alignment horizontal="center" vertical="center" wrapText="1"/>
    </xf>
    <xf numFmtId="0" fontId="28" fillId="2" borderId="58" xfId="0" applyFont="1" applyFill="1" applyBorder="1" applyAlignment="1">
      <alignment horizontal="center" vertical="center" wrapText="1"/>
    </xf>
    <xf numFmtId="2" fontId="27" fillId="2" borderId="53" xfId="0" applyNumberFormat="1" applyFont="1" applyFill="1" applyBorder="1" applyAlignment="1">
      <alignment horizontal="left" vertical="center" wrapText="1"/>
    </xf>
    <xf numFmtId="2" fontId="27" fillId="2" borderId="0" xfId="0" applyNumberFormat="1" applyFont="1" applyFill="1" applyBorder="1" applyAlignment="1">
      <alignment horizontal="left" vertical="center" wrapText="1"/>
    </xf>
    <xf numFmtId="4" fontId="27" fillId="2" borderId="0" xfId="0" applyNumberFormat="1" applyFont="1" applyFill="1" applyBorder="1" applyAlignment="1">
      <alignment horizontal="left" vertical="center" wrapText="1"/>
    </xf>
    <xf numFmtId="3" fontId="27" fillId="2" borderId="45" xfId="0" applyNumberFormat="1" applyFont="1" applyFill="1" applyBorder="1" applyAlignment="1">
      <alignment horizontal="left" vertical="center" wrapText="1"/>
    </xf>
    <xf numFmtId="164" fontId="27" fillId="2" borderId="66" xfId="0" applyNumberFormat="1" applyFont="1" applyFill="1" applyBorder="1" applyAlignment="1">
      <alignment horizontal="right" vertical="center" wrapText="1"/>
    </xf>
    <xf numFmtId="0" fontId="28" fillId="2" borderId="47" xfId="0" applyFont="1" applyFill="1" applyBorder="1" applyAlignment="1">
      <alignment horizontal="center" vertical="center" wrapText="1"/>
    </xf>
    <xf numFmtId="2" fontId="27" fillId="2" borderId="47" xfId="0" applyNumberFormat="1" applyFont="1" applyFill="1" applyBorder="1" applyAlignment="1">
      <alignment horizontal="left" vertical="center" wrapText="1"/>
    </xf>
    <xf numFmtId="2" fontId="27" fillId="2" borderId="63" xfId="0" applyNumberFormat="1" applyFont="1" applyFill="1" applyBorder="1" applyAlignment="1">
      <alignment horizontal="left" vertical="center" wrapText="1"/>
    </xf>
    <xf numFmtId="4" fontId="27" fillId="2" borderId="63" xfId="0" applyNumberFormat="1" applyFont="1" applyFill="1" applyBorder="1" applyAlignment="1">
      <alignment horizontal="left" vertical="center" wrapText="1"/>
    </xf>
    <xf numFmtId="3" fontId="27" fillId="2" borderId="48" xfId="0" applyNumberFormat="1" applyFont="1" applyFill="1" applyBorder="1" applyAlignment="1">
      <alignment horizontal="right" vertical="center" wrapText="1"/>
    </xf>
    <xf numFmtId="164" fontId="27" fillId="2" borderId="65" xfId="0" applyNumberFormat="1" applyFont="1" applyFill="1" applyBorder="1" applyAlignment="1">
      <alignment horizontal="right" vertical="center" wrapText="1"/>
    </xf>
    <xf numFmtId="2" fontId="28" fillId="2" borderId="47" xfId="0" applyNumberFormat="1" applyFont="1" applyFill="1" applyBorder="1" applyAlignment="1">
      <alignment vertical="center" wrapText="1"/>
    </xf>
    <xf numFmtId="2" fontId="27" fillId="2" borderId="63" xfId="0" applyNumberFormat="1" applyFont="1" applyFill="1" applyBorder="1" applyAlignment="1">
      <alignment vertical="center" wrapText="1"/>
    </xf>
    <xf numFmtId="0" fontId="28" fillId="2" borderId="47" xfId="0" applyFont="1" applyFill="1" applyBorder="1" applyAlignment="1">
      <alignment vertical="center" wrapText="1"/>
    </xf>
    <xf numFmtId="2" fontId="27" fillId="2" borderId="47" xfId="0" applyNumberFormat="1" applyFont="1" applyFill="1" applyBorder="1" applyAlignment="1">
      <alignment vertical="center" wrapText="1"/>
    </xf>
    <xf numFmtId="4" fontId="27" fillId="2" borderId="63" xfId="0" applyNumberFormat="1" applyFont="1" applyFill="1" applyBorder="1" applyAlignment="1">
      <alignment vertical="center" wrapText="1"/>
    </xf>
    <xf numFmtId="3" fontId="27" fillId="2" borderId="48" xfId="0" applyNumberFormat="1" applyFont="1" applyFill="1" applyBorder="1" applyAlignment="1">
      <alignment vertical="center" wrapText="1"/>
    </xf>
    <xf numFmtId="0" fontId="28" fillId="2" borderId="30" xfId="0" applyFont="1" applyFill="1" applyBorder="1" applyAlignment="1">
      <alignment vertical="center" wrapText="1"/>
    </xf>
    <xf numFmtId="0" fontId="28" fillId="2" borderId="53" xfId="0" applyFont="1" applyFill="1" applyBorder="1" applyAlignment="1">
      <alignment vertical="center" wrapText="1"/>
    </xf>
    <xf numFmtId="2" fontId="27" fillId="2" borderId="62" xfId="0" applyNumberFormat="1" applyFont="1" applyFill="1" applyBorder="1" applyAlignment="1">
      <alignment horizontal="left" vertical="center"/>
    </xf>
    <xf numFmtId="2" fontId="27" fillId="2" borderId="55" xfId="0" applyNumberFormat="1" applyFont="1" applyFill="1" applyBorder="1" applyAlignment="1">
      <alignment horizontal="left" vertical="center" wrapText="1"/>
    </xf>
    <xf numFmtId="3" fontId="27" fillId="2" borderId="52" xfId="0" applyNumberFormat="1" applyFont="1" applyFill="1" applyBorder="1" applyAlignment="1">
      <alignment horizontal="left" vertical="center" wrapText="1"/>
    </xf>
    <xf numFmtId="1" fontId="22" fillId="2" borderId="30" xfId="0" applyNumberFormat="1" applyFont="1" applyFill="1" applyBorder="1" applyAlignment="1">
      <alignment horizontal="center" vertical="center" wrapText="1"/>
    </xf>
    <xf numFmtId="0" fontId="22" fillId="2" borderId="38" xfId="0" applyFont="1" applyFill="1" applyBorder="1" applyAlignment="1">
      <alignment horizontal="center" vertical="center" wrapText="1"/>
    </xf>
    <xf numFmtId="0" fontId="21" fillId="2" borderId="7" xfId="0" applyFont="1" applyFill="1" applyBorder="1" applyAlignment="1">
      <alignment horizontal="center" vertical="center" wrapText="1"/>
    </xf>
    <xf numFmtId="4" fontId="21" fillId="2" borderId="8" xfId="0" applyNumberFormat="1" applyFont="1" applyFill="1" applyBorder="1" applyAlignment="1">
      <alignment horizontal="center" vertical="center" wrapText="1"/>
    </xf>
    <xf numFmtId="3" fontId="21" fillId="2" borderId="8" xfId="0" applyNumberFormat="1" applyFont="1" applyFill="1" applyBorder="1" applyAlignment="1">
      <alignment horizontal="center" vertical="center" wrapText="1"/>
    </xf>
    <xf numFmtId="3" fontId="21" fillId="2" borderId="35" xfId="0" applyNumberFormat="1" applyFont="1" applyFill="1" applyBorder="1" applyAlignment="1">
      <alignment horizontal="center" vertical="center" wrapText="1"/>
    </xf>
    <xf numFmtId="1" fontId="22" fillId="2" borderId="4" xfId="0" applyNumberFormat="1" applyFont="1" applyFill="1" applyBorder="1" applyAlignment="1">
      <alignment horizontal="center" vertical="center" wrapText="1"/>
    </xf>
    <xf numFmtId="0" fontId="22" fillId="2" borderId="5" xfId="0" applyFont="1" applyFill="1" applyBorder="1" applyAlignment="1">
      <alignment horizontal="center" vertical="center" wrapText="1"/>
    </xf>
    <xf numFmtId="0" fontId="22" fillId="0" borderId="5" xfId="0" applyFont="1" applyBorder="1" applyAlignment="1">
      <alignment horizontal="left" vertical="center" wrapText="1"/>
    </xf>
    <xf numFmtId="0" fontId="22" fillId="0" borderId="5" xfId="0" applyFont="1" applyBorder="1" applyAlignment="1">
      <alignment vertical="center"/>
    </xf>
    <xf numFmtId="0" fontId="22" fillId="0" borderId="6" xfId="0" applyFont="1" applyBorder="1" applyAlignment="1">
      <alignment vertical="center"/>
    </xf>
    <xf numFmtId="0" fontId="22" fillId="2" borderId="7" xfId="0" applyFont="1" applyFill="1" applyBorder="1" applyAlignment="1">
      <alignment horizontal="center" vertical="center" wrapText="1"/>
    </xf>
    <xf numFmtId="2" fontId="1" fillId="2" borderId="28" xfId="0" applyNumberFormat="1" applyFont="1" applyFill="1" applyBorder="1" applyAlignment="1">
      <alignment horizontal="left" vertical="center" wrapText="1"/>
    </xf>
    <xf numFmtId="2" fontId="1" fillId="2" borderId="31" xfId="0" applyNumberFormat="1" applyFont="1" applyFill="1" applyBorder="1" applyAlignment="1">
      <alignment horizontal="left" vertical="center" wrapText="1"/>
    </xf>
    <xf numFmtId="2" fontId="1" fillId="2" borderId="26" xfId="0" applyNumberFormat="1" applyFont="1" applyFill="1" applyBorder="1" applyAlignment="1">
      <alignment horizontal="left" vertical="center" wrapText="1"/>
    </xf>
    <xf numFmtId="2" fontId="1" fillId="2" borderId="4" xfId="0" applyNumberFormat="1" applyFont="1" applyFill="1" applyBorder="1" applyAlignment="1">
      <alignment horizontal="right" vertical="center" wrapText="1"/>
    </xf>
    <xf numFmtId="2" fontId="15" fillId="2" borderId="5" xfId="0" applyNumberFormat="1" applyFont="1" applyFill="1" applyBorder="1" applyAlignment="1">
      <alignment horizontal="right" vertical="center" wrapText="1"/>
    </xf>
    <xf numFmtId="2" fontId="15" fillId="2" borderId="6" xfId="0" applyNumberFormat="1" applyFont="1" applyFill="1" applyBorder="1" applyAlignment="1">
      <alignment horizontal="righ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 fillId="2" borderId="4" xfId="0" applyFont="1" applyFill="1" applyBorder="1" applyAlignment="1">
      <alignment horizontal="right" vertical="center" wrapText="1"/>
    </xf>
    <xf numFmtId="0" fontId="15" fillId="2" borderId="5" xfId="0" applyFont="1" applyFill="1" applyBorder="1" applyAlignment="1">
      <alignment horizontal="right" vertical="center" wrapText="1"/>
    </xf>
    <xf numFmtId="0" fontId="15" fillId="2" borderId="6" xfId="0" applyFont="1" applyFill="1" applyBorder="1" applyAlignment="1">
      <alignment horizontal="right" vertical="center" wrapText="1"/>
    </xf>
    <xf numFmtId="0" fontId="1" fillId="2" borderId="5" xfId="0" applyFont="1" applyFill="1" applyBorder="1" applyAlignment="1">
      <alignment horizontal="right" vertical="center" wrapText="1"/>
    </xf>
    <xf numFmtId="0" fontId="1" fillId="2" borderId="6" xfId="0" applyFont="1" applyFill="1" applyBorder="1" applyAlignment="1">
      <alignment horizontal="right" vertical="center" wrapText="1"/>
    </xf>
    <xf numFmtId="0" fontId="1" fillId="2" borderId="1" xfId="0" applyFont="1" applyFill="1" applyBorder="1" applyAlignment="1">
      <alignment horizontal="left" vertical="center" wrapText="1"/>
    </xf>
    <xf numFmtId="0" fontId="1" fillId="2" borderId="2" xfId="0" applyFont="1" applyFill="1" applyBorder="1" applyAlignment="1">
      <alignment horizontal="left" vertical="center" wrapText="1"/>
    </xf>
    <xf numFmtId="41" fontId="1" fillId="2" borderId="3" xfId="0" applyNumberFormat="1" applyFont="1" applyFill="1" applyBorder="1" applyAlignment="1">
      <alignment horizontal="left" vertical="center" wrapText="1"/>
    </xf>
    <xf numFmtId="0" fontId="26" fillId="2" borderId="4" xfId="0" applyFont="1" applyFill="1" applyBorder="1" applyAlignment="1">
      <alignment horizontal="center" vertical="center" wrapText="1"/>
    </xf>
    <xf numFmtId="0" fontId="26" fillId="2" borderId="5" xfId="0" applyFont="1" applyFill="1" applyBorder="1" applyAlignment="1">
      <alignment horizontal="center" vertical="center" wrapText="1"/>
    </xf>
    <xf numFmtId="41" fontId="26" fillId="2" borderId="6" xfId="0" applyNumberFormat="1"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16" xfId="0" applyFont="1" applyBorder="1" applyAlignment="1">
      <alignment horizontal="left" vertical="center" wrapText="1"/>
    </xf>
    <xf numFmtId="0" fontId="3" fillId="0" borderId="16" xfId="0" applyFont="1" applyBorder="1" applyAlignment="1">
      <alignment vertical="center"/>
    </xf>
    <xf numFmtId="0" fontId="3" fillId="0" borderId="17" xfId="0" applyFont="1" applyBorder="1" applyAlignment="1">
      <alignment vertical="center"/>
    </xf>
    <xf numFmtId="0" fontId="1" fillId="2" borderId="4"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31" fillId="2" borderId="30" xfId="0" applyFont="1" applyFill="1" applyBorder="1" applyAlignment="1">
      <alignment horizontal="center" vertical="center" wrapText="1"/>
    </xf>
    <xf numFmtId="0" fontId="31" fillId="2" borderId="42" xfId="0" applyFont="1" applyFill="1" applyBorder="1" applyAlignment="1">
      <alignment horizontal="center" vertical="center" wrapText="1"/>
    </xf>
    <xf numFmtId="2" fontId="1" fillId="0" borderId="28" xfId="0" applyNumberFormat="1" applyFont="1" applyBorder="1" applyAlignment="1">
      <alignment horizontal="left" vertical="top" wrapText="1"/>
    </xf>
    <xf numFmtId="2" fontId="1" fillId="0" borderId="31" xfId="0" applyNumberFormat="1" applyFont="1" applyBorder="1" applyAlignment="1">
      <alignment horizontal="left" vertical="top" wrapText="1"/>
    </xf>
    <xf numFmtId="2" fontId="1" fillId="0" borderId="26" xfId="0" applyNumberFormat="1" applyFont="1" applyBorder="1" applyAlignment="1">
      <alignment horizontal="left" vertical="top" wrapText="1"/>
    </xf>
    <xf numFmtId="2" fontId="1" fillId="2" borderId="59" xfId="0" applyNumberFormat="1" applyFont="1" applyFill="1" applyBorder="1" applyAlignment="1">
      <alignment horizontal="left" vertical="center" wrapText="1"/>
    </xf>
    <xf numFmtId="2" fontId="1" fillId="2" borderId="19" xfId="0" applyNumberFormat="1" applyFont="1" applyFill="1" applyBorder="1" applyAlignment="1">
      <alignment horizontal="left" vertical="center" wrapText="1"/>
    </xf>
    <xf numFmtId="2" fontId="1" fillId="2" borderId="46" xfId="0" applyNumberFormat="1" applyFont="1" applyFill="1" applyBorder="1" applyAlignment="1">
      <alignment horizontal="left" vertical="center" wrapText="1"/>
    </xf>
    <xf numFmtId="0" fontId="1" fillId="2" borderId="4" xfId="0" applyFont="1" applyFill="1" applyBorder="1" applyAlignment="1">
      <alignment horizontal="right" wrapText="1"/>
    </xf>
    <xf numFmtId="0" fontId="1" fillId="2" borderId="5" xfId="0" applyFont="1" applyFill="1" applyBorder="1" applyAlignment="1">
      <alignment horizontal="right" wrapText="1"/>
    </xf>
    <xf numFmtId="0" fontId="1" fillId="2" borderId="6" xfId="0" applyFont="1" applyFill="1" applyBorder="1" applyAlignment="1">
      <alignment horizontal="right" wrapText="1"/>
    </xf>
    <xf numFmtId="0" fontId="1" fillId="2" borderId="51" xfId="0" applyFont="1" applyFill="1" applyBorder="1" applyAlignment="1">
      <alignment horizontal="right" vertical="center" wrapText="1"/>
    </xf>
    <xf numFmtId="0" fontId="1" fillId="2" borderId="31" xfId="0" applyFont="1" applyFill="1" applyBorder="1" applyAlignment="1">
      <alignment horizontal="right" vertical="center" wrapText="1"/>
    </xf>
    <xf numFmtId="0" fontId="1" fillId="2" borderId="37" xfId="0" applyFont="1" applyFill="1" applyBorder="1" applyAlignment="1">
      <alignment horizontal="right" vertical="center" wrapText="1"/>
    </xf>
    <xf numFmtId="0" fontId="1" fillId="2" borderId="5" xfId="0" applyFont="1" applyFill="1" applyBorder="1" applyAlignment="1">
      <alignment horizontal="right" vertical="center"/>
    </xf>
    <xf numFmtId="0" fontId="1" fillId="2" borderId="6" xfId="0" applyFont="1" applyFill="1" applyBorder="1" applyAlignment="1">
      <alignment horizontal="right" vertical="center"/>
    </xf>
    <xf numFmtId="0" fontId="22" fillId="0" borderId="10" xfId="0" applyFont="1" applyBorder="1" applyAlignment="1">
      <alignment horizontal="left" vertical="center" wrapText="1"/>
    </xf>
    <xf numFmtId="0" fontId="22" fillId="0" borderId="10" xfId="0" applyFont="1" applyBorder="1" applyAlignment="1">
      <alignment vertical="center"/>
    </xf>
    <xf numFmtId="0" fontId="22" fillId="0" borderId="11" xfId="0" applyFont="1" applyBorder="1" applyAlignment="1">
      <alignment vertical="center"/>
    </xf>
    <xf numFmtId="0" fontId="21" fillId="2" borderId="4" xfId="0" applyFont="1" applyFill="1" applyBorder="1" applyAlignment="1">
      <alignment horizontal="right" vertical="center" wrapText="1"/>
    </xf>
    <xf numFmtId="0" fontId="21" fillId="2" borderId="5" xfId="0" applyFont="1" applyFill="1" applyBorder="1" applyAlignment="1">
      <alignment horizontal="right" vertical="center" wrapText="1"/>
    </xf>
    <xf numFmtId="0" fontId="21" fillId="2" borderId="6" xfId="0" applyFont="1" applyFill="1" applyBorder="1" applyAlignment="1">
      <alignment horizontal="right" vertical="center" wrapText="1"/>
    </xf>
    <xf numFmtId="49" fontId="22" fillId="2" borderId="10" xfId="0" applyNumberFormat="1" applyFont="1" applyFill="1" applyBorder="1" applyAlignment="1">
      <alignment horizontal="center" vertical="center" wrapText="1"/>
    </xf>
    <xf numFmtId="0" fontId="22" fillId="2" borderId="10" xfId="0" applyFont="1" applyFill="1" applyBorder="1" applyAlignment="1">
      <alignment horizontal="center" wrapText="1"/>
    </xf>
    <xf numFmtId="0" fontId="22" fillId="2" borderId="11" xfId="0" applyFont="1" applyFill="1" applyBorder="1" applyAlignment="1">
      <alignment horizontal="center" wrapText="1"/>
    </xf>
    <xf numFmtId="0" fontId="21" fillId="2" borderId="12" xfId="0" applyFont="1" applyFill="1" applyBorder="1" applyAlignment="1">
      <alignment horizontal="right" vertical="center" wrapText="1"/>
    </xf>
    <xf numFmtId="0" fontId="21" fillId="2" borderId="13" xfId="0" applyFont="1" applyFill="1" applyBorder="1" applyAlignment="1">
      <alignment horizontal="right" vertical="center" wrapText="1"/>
    </xf>
    <xf numFmtId="0" fontId="21" fillId="2" borderId="18" xfId="0" applyFont="1" applyFill="1" applyBorder="1" applyAlignment="1">
      <alignment horizontal="right" vertical="center" wrapText="1"/>
    </xf>
    <xf numFmtId="0" fontId="21" fillId="2" borderId="19" xfId="0" applyFont="1" applyFill="1" applyBorder="1" applyAlignment="1">
      <alignment horizontal="right" vertical="center" wrapText="1"/>
    </xf>
    <xf numFmtId="0" fontId="21" fillId="2" borderId="40" xfId="0" applyFont="1" applyFill="1" applyBorder="1" applyAlignment="1">
      <alignment horizontal="right" vertical="center" wrapText="1"/>
    </xf>
    <xf numFmtId="2" fontId="21" fillId="2" borderId="18" xfId="0" applyNumberFormat="1" applyFont="1" applyFill="1" applyBorder="1" applyAlignment="1">
      <alignment horizontal="right" wrapText="1"/>
    </xf>
    <xf numFmtId="2" fontId="22" fillId="2" borderId="19" xfId="0" applyNumberFormat="1" applyFont="1" applyFill="1" applyBorder="1" applyAlignment="1">
      <alignment horizontal="right" wrapText="1"/>
    </xf>
    <xf numFmtId="2" fontId="22" fillId="2" borderId="40" xfId="0" applyNumberFormat="1" applyFont="1" applyFill="1" applyBorder="1" applyAlignment="1">
      <alignment horizontal="right" wrapText="1"/>
    </xf>
    <xf numFmtId="0" fontId="27" fillId="2" borderId="56" xfId="0" applyFont="1" applyFill="1" applyBorder="1" applyAlignment="1">
      <alignment horizontal="center" vertical="center"/>
    </xf>
    <xf numFmtId="0" fontId="27" fillId="2" borderId="5" xfId="0" applyFont="1" applyFill="1" applyBorder="1" applyAlignment="1">
      <alignment horizontal="center" vertical="center"/>
    </xf>
    <xf numFmtId="0" fontId="27" fillId="2" borderId="57" xfId="0" applyFont="1" applyFill="1" applyBorder="1" applyAlignment="1">
      <alignment horizontal="center" vertical="center"/>
    </xf>
    <xf numFmtId="49" fontId="22" fillId="2" borderId="32" xfId="0" applyNumberFormat="1" applyFont="1" applyFill="1" applyBorder="1" applyAlignment="1">
      <alignment horizontal="center" vertical="center" wrapText="1"/>
    </xf>
    <xf numFmtId="49" fontId="22" fillId="2" borderId="30" xfId="0" applyNumberFormat="1" applyFont="1" applyFill="1" applyBorder="1" applyAlignment="1">
      <alignment horizontal="center" vertical="center" wrapText="1"/>
    </xf>
    <xf numFmtId="49" fontId="22" fillId="2" borderId="7" xfId="0" applyNumberFormat="1" applyFont="1" applyFill="1" applyBorder="1" applyAlignment="1">
      <alignment horizontal="center" vertical="center" wrapText="1"/>
    </xf>
    <xf numFmtId="0" fontId="22" fillId="2" borderId="9"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21" fillId="2" borderId="1" xfId="0" applyFont="1" applyFill="1" applyBorder="1" applyAlignment="1">
      <alignment horizontal="left" vertical="center" wrapText="1"/>
    </xf>
    <xf numFmtId="0" fontId="21" fillId="2" borderId="2" xfId="0" applyFont="1" applyFill="1" applyBorder="1" applyAlignment="1">
      <alignment horizontal="left" vertical="center" wrapText="1"/>
    </xf>
    <xf numFmtId="41" fontId="21" fillId="2" borderId="3" xfId="0" applyNumberFormat="1" applyFont="1" applyFill="1" applyBorder="1" applyAlignment="1">
      <alignment horizontal="left" vertical="center" wrapText="1"/>
    </xf>
    <xf numFmtId="0" fontId="20" fillId="2" borderId="4" xfId="0" applyFont="1" applyFill="1" applyBorder="1" applyAlignment="1">
      <alignment horizontal="center" vertical="center" wrapText="1"/>
    </xf>
    <xf numFmtId="0" fontId="21" fillId="2" borderId="5" xfId="0" applyFont="1" applyFill="1" applyBorder="1" applyAlignment="1">
      <alignment horizontal="center" vertical="center" wrapText="1"/>
    </xf>
    <xf numFmtId="41" fontId="21" fillId="2" borderId="6" xfId="0" applyNumberFormat="1"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24" fillId="2" borderId="6" xfId="0" applyFont="1" applyFill="1" applyBorder="1" applyAlignment="1">
      <alignment horizontal="center" vertical="center" wrapText="1"/>
    </xf>
    <xf numFmtId="0" fontId="21" fillId="2" borderId="0" xfId="0" applyFont="1" applyFill="1" applyBorder="1" applyAlignment="1">
      <alignment horizontal="left" vertical="center" wrapText="1"/>
    </xf>
    <xf numFmtId="0" fontId="21" fillId="2" borderId="27" xfId="0" applyFont="1" applyFill="1" applyBorder="1" applyAlignment="1">
      <alignment horizontal="left" vertical="center" wrapText="1"/>
    </xf>
    <xf numFmtId="0" fontId="22" fillId="0" borderId="16" xfId="0" applyFont="1" applyBorder="1" applyAlignment="1">
      <alignment horizontal="left" vertical="center" wrapText="1"/>
    </xf>
    <xf numFmtId="0" fontId="22" fillId="0" borderId="16" xfId="0" applyFont="1" applyBorder="1" applyAlignment="1">
      <alignment vertical="center"/>
    </xf>
    <xf numFmtId="0" fontId="22" fillId="0" borderId="17" xfId="0" applyFont="1" applyBorder="1" applyAlignment="1">
      <alignment vertical="center"/>
    </xf>
    <xf numFmtId="0" fontId="27" fillId="2" borderId="5" xfId="0" applyFont="1" applyFill="1" applyBorder="1" applyAlignment="1">
      <alignment horizontal="right" vertical="center" wrapText="1"/>
    </xf>
    <xf numFmtId="0" fontId="27" fillId="2" borderId="6" xfId="0" applyFont="1" applyFill="1" applyBorder="1" applyAlignment="1">
      <alignment horizontal="right" vertical="center" wrapText="1"/>
    </xf>
    <xf numFmtId="0" fontId="27" fillId="2" borderId="4" xfId="0" applyFont="1" applyFill="1" applyBorder="1" applyAlignment="1">
      <alignment horizontal="right" vertical="center" wrapText="1"/>
    </xf>
    <xf numFmtId="0" fontId="28" fillId="2" borderId="8" xfId="0" applyFont="1" applyFill="1" applyBorder="1" applyAlignment="1">
      <alignment horizontal="center" wrapText="1"/>
    </xf>
    <xf numFmtId="0" fontId="28" fillId="2" borderId="35" xfId="0" applyFont="1" applyFill="1" applyBorder="1" applyAlignment="1">
      <alignment horizontal="center" wrapText="1"/>
    </xf>
    <xf numFmtId="0" fontId="22" fillId="0" borderId="13" xfId="0" applyFont="1" applyBorder="1" applyAlignment="1">
      <alignment horizontal="left" vertical="center" wrapText="1"/>
    </xf>
    <xf numFmtId="0" fontId="22" fillId="0" borderId="13" xfId="0" applyFont="1" applyBorder="1" applyAlignment="1">
      <alignment vertical="center"/>
    </xf>
    <xf numFmtId="0" fontId="22" fillId="0" borderId="14" xfId="0" applyFont="1" applyBorder="1" applyAlignment="1">
      <alignment vertical="center"/>
    </xf>
    <xf numFmtId="0" fontId="22" fillId="2" borderId="8" xfId="0" applyFont="1" applyFill="1" applyBorder="1" applyAlignment="1">
      <alignment horizontal="center" wrapText="1"/>
    </xf>
    <xf numFmtId="0" fontId="22" fillId="2" borderId="35" xfId="0" applyFont="1" applyFill="1" applyBorder="1" applyAlignment="1">
      <alignment horizontal="center" wrapText="1"/>
    </xf>
    <xf numFmtId="0" fontId="22" fillId="2" borderId="7" xfId="0" applyFont="1" applyFill="1" applyBorder="1" applyAlignment="1">
      <alignment horizontal="center" vertical="center" wrapText="1"/>
    </xf>
    <xf numFmtId="49" fontId="22" fillId="0" borderId="8" xfId="0" applyNumberFormat="1" applyFont="1" applyBorder="1" applyAlignment="1">
      <alignment horizontal="center" vertical="center" wrapText="1"/>
    </xf>
    <xf numFmtId="49" fontId="22" fillId="0" borderId="10" xfId="0" applyNumberFormat="1" applyFont="1" applyBorder="1" applyAlignment="1">
      <alignment horizontal="center" vertical="center" wrapText="1"/>
    </xf>
    <xf numFmtId="0" fontId="21" fillId="2" borderId="9" xfId="0" applyFont="1" applyFill="1" applyBorder="1" applyAlignment="1">
      <alignment horizontal="right" vertical="center" wrapText="1"/>
    </xf>
    <xf numFmtId="0" fontId="21" fillId="2" borderId="10" xfId="0" applyFont="1" applyFill="1" applyBorder="1" applyAlignment="1">
      <alignment horizontal="right" vertical="center" wrapText="1"/>
    </xf>
    <xf numFmtId="0" fontId="28" fillId="2" borderId="16" xfId="0" applyFont="1" applyFill="1" applyBorder="1" applyAlignment="1">
      <alignment horizontal="center" wrapText="1"/>
    </xf>
    <xf numFmtId="0" fontId="28" fillId="2" borderId="17" xfId="0" applyFont="1" applyFill="1" applyBorder="1" applyAlignment="1">
      <alignment horizontal="center" wrapText="1"/>
    </xf>
    <xf numFmtId="0" fontId="22" fillId="2" borderId="8" xfId="0" applyFont="1" applyFill="1" applyBorder="1" applyAlignment="1">
      <alignment horizontal="center" vertical="center" wrapText="1"/>
    </xf>
    <xf numFmtId="0" fontId="21" fillId="2" borderId="64" xfId="0" applyFont="1" applyFill="1" applyBorder="1" applyAlignment="1">
      <alignment horizontal="right" vertical="center" wrapText="1"/>
    </xf>
    <xf numFmtId="0" fontId="21" fillId="2" borderId="63" xfId="0" applyFont="1" applyFill="1" applyBorder="1" applyAlignment="1">
      <alignment horizontal="right" vertical="center" wrapText="1"/>
    </xf>
    <xf numFmtId="0" fontId="21" fillId="2" borderId="48" xfId="0" applyFont="1" applyFill="1" applyBorder="1" applyAlignment="1">
      <alignment horizontal="right" vertical="center" wrapText="1"/>
    </xf>
    <xf numFmtId="0" fontId="21" fillId="2" borderId="46" xfId="0" applyFont="1" applyFill="1" applyBorder="1" applyAlignment="1">
      <alignment horizontal="right" vertical="center" wrapText="1"/>
    </xf>
    <xf numFmtId="0" fontId="21" fillId="2" borderId="51" xfId="0" applyFont="1" applyFill="1" applyBorder="1" applyAlignment="1">
      <alignment horizontal="right" vertical="center" wrapText="1"/>
    </xf>
    <xf numFmtId="0" fontId="21" fillId="2" borderId="31" xfId="0" applyFont="1" applyFill="1" applyBorder="1" applyAlignment="1">
      <alignment horizontal="right" vertical="center" wrapText="1"/>
    </xf>
    <xf numFmtId="0" fontId="21" fillId="2" borderId="37" xfId="0" applyFont="1" applyFill="1" applyBorder="1" applyAlignment="1">
      <alignment horizontal="right" vertical="center" wrapText="1"/>
    </xf>
    <xf numFmtId="0" fontId="22" fillId="2" borderId="32"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22" fillId="2" borderId="16" xfId="0" applyFont="1" applyFill="1" applyBorder="1" applyAlignment="1">
      <alignment horizontal="center" wrapText="1"/>
    </xf>
    <xf numFmtId="0" fontId="22" fillId="2" borderId="17" xfId="0" applyFont="1" applyFill="1" applyBorder="1" applyAlignment="1">
      <alignment horizontal="center" wrapText="1"/>
    </xf>
    <xf numFmtId="2" fontId="1" fillId="2" borderId="4" xfId="0" applyNumberFormat="1" applyFont="1" applyFill="1" applyBorder="1" applyAlignment="1">
      <alignment horizontal="left" vertical="center" wrapText="1"/>
    </xf>
    <xf numFmtId="2" fontId="1" fillId="2" borderId="5" xfId="0" applyNumberFormat="1" applyFont="1" applyFill="1" applyBorder="1" applyAlignment="1">
      <alignment horizontal="left" vertical="center" wrapText="1"/>
    </xf>
    <xf numFmtId="2" fontId="1" fillId="2" borderId="6" xfId="0" applyNumberFormat="1" applyFont="1" applyFill="1" applyBorder="1" applyAlignment="1">
      <alignment horizontal="left" vertical="center" wrapText="1"/>
    </xf>
    <xf numFmtId="2" fontId="27" fillId="2" borderId="47" xfId="0" applyNumberFormat="1" applyFont="1" applyFill="1" applyBorder="1" applyAlignment="1">
      <alignment horizontal="left" vertical="center" wrapText="1"/>
    </xf>
    <xf numFmtId="2" fontId="27" fillId="2" borderId="63" xfId="0" applyNumberFormat="1" applyFont="1" applyFill="1" applyBorder="1" applyAlignment="1">
      <alignment horizontal="left" vertical="center" wrapText="1"/>
    </xf>
    <xf numFmtId="2" fontId="21" fillId="2" borderId="4" xfId="0" applyNumberFormat="1" applyFont="1" applyFill="1" applyBorder="1" applyAlignment="1">
      <alignment horizontal="right" wrapText="1"/>
    </xf>
    <xf numFmtId="2" fontId="22" fillId="2" borderId="5" xfId="0" applyNumberFormat="1" applyFont="1" applyFill="1" applyBorder="1" applyAlignment="1">
      <alignment horizontal="right" wrapText="1"/>
    </xf>
    <xf numFmtId="2" fontId="22" fillId="2" borderId="6" xfId="0" applyNumberFormat="1" applyFont="1" applyFill="1" applyBorder="1" applyAlignment="1">
      <alignment horizontal="right" wrapText="1"/>
    </xf>
    <xf numFmtId="2" fontId="21" fillId="2" borderId="56" xfId="0" applyNumberFormat="1" applyFont="1" applyFill="1" applyBorder="1" applyAlignment="1">
      <alignment horizontal="left" vertical="center" wrapText="1"/>
    </xf>
    <xf numFmtId="2" fontId="21" fillId="2" borderId="5" xfId="0" applyNumberFormat="1" applyFont="1" applyFill="1" applyBorder="1" applyAlignment="1">
      <alignment horizontal="left" vertical="center" wrapText="1"/>
    </xf>
    <xf numFmtId="2" fontId="21" fillId="2" borderId="57" xfId="0" applyNumberFormat="1" applyFont="1" applyFill="1" applyBorder="1" applyAlignment="1">
      <alignment horizontal="left" vertical="center" wrapText="1"/>
    </xf>
    <xf numFmtId="2" fontId="1" fillId="2" borderId="51" xfId="0" applyNumberFormat="1" applyFont="1" applyFill="1" applyBorder="1" applyAlignment="1">
      <alignment horizontal="left" vertical="center" wrapText="1"/>
    </xf>
    <xf numFmtId="2" fontId="1" fillId="2" borderId="37" xfId="0" applyNumberFormat="1" applyFont="1" applyFill="1" applyBorder="1" applyAlignment="1">
      <alignment horizontal="left" vertical="center" wrapText="1"/>
    </xf>
    <xf numFmtId="0" fontId="22" fillId="0" borderId="38" xfId="0" applyFont="1" applyBorder="1" applyAlignment="1">
      <alignment horizontal="left" vertical="center" wrapText="1"/>
    </xf>
    <xf numFmtId="0" fontId="22" fillId="0" borderId="38" xfId="0" applyFont="1" applyBorder="1" applyAlignment="1">
      <alignment vertical="center"/>
    </xf>
    <xf numFmtId="0" fontId="22" fillId="0" borderId="36" xfId="0" applyFont="1" applyBorder="1" applyAlignment="1">
      <alignment vertical="center"/>
    </xf>
    <xf numFmtId="0" fontId="21" fillId="2" borderId="51" xfId="0" applyFont="1" applyFill="1" applyBorder="1" applyAlignment="1">
      <alignment horizontal="right" wrapText="1"/>
    </xf>
    <xf numFmtId="0" fontId="21" fillId="2" borderId="31" xfId="0" applyFont="1" applyFill="1" applyBorder="1" applyAlignment="1">
      <alignment horizontal="right" wrapText="1"/>
    </xf>
    <xf numFmtId="0" fontId="21" fillId="2" borderId="37" xfId="0" applyFont="1" applyFill="1" applyBorder="1" applyAlignment="1">
      <alignment horizontal="right" wrapText="1"/>
    </xf>
    <xf numFmtId="2" fontId="1" fillId="0" borderId="21" xfId="0" applyNumberFormat="1" applyFont="1" applyFill="1" applyBorder="1" applyAlignment="1">
      <alignment horizontal="left" vertical="center" wrapText="1"/>
    </xf>
    <xf numFmtId="2" fontId="1" fillId="0" borderId="22" xfId="0" applyNumberFormat="1" applyFont="1" applyFill="1" applyBorder="1" applyAlignment="1">
      <alignment horizontal="left" vertical="center" wrapText="1"/>
    </xf>
    <xf numFmtId="2" fontId="1" fillId="0" borderId="39" xfId="0" applyNumberFormat="1"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1" fillId="0" borderId="18" xfId="0" applyFont="1" applyFill="1" applyBorder="1" applyAlignment="1">
      <alignment horizontal="right" vertical="center" wrapText="1"/>
    </xf>
    <xf numFmtId="0" fontId="1" fillId="0" borderId="19" xfId="0" applyFont="1" applyFill="1" applyBorder="1" applyAlignment="1">
      <alignment horizontal="right" vertical="center" wrapText="1"/>
    </xf>
    <xf numFmtId="0" fontId="1" fillId="0" borderId="40" xfId="0" applyFont="1" applyFill="1" applyBorder="1" applyAlignment="1">
      <alignment horizontal="right" vertical="center" wrapText="1"/>
    </xf>
    <xf numFmtId="2" fontId="1" fillId="0" borderId="16"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41" fontId="1" fillId="0" borderId="3" xfId="0" applyNumberFormat="1" applyFont="1" applyFill="1" applyBorder="1" applyAlignment="1">
      <alignment horizontal="left"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41" fontId="26" fillId="0" borderId="6" xfId="0" applyNumberFormat="1"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27"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16" xfId="0" applyFont="1" applyFill="1" applyBorder="1" applyAlignment="1">
      <alignment vertical="center"/>
    </xf>
    <xf numFmtId="0" fontId="3" fillId="0" borderId="17" xfId="0" applyFont="1" applyFill="1" applyBorder="1" applyAlignment="1">
      <alignment vertical="center"/>
    </xf>
    <xf numFmtId="0" fontId="1" fillId="0" borderId="5" xfId="0" applyFont="1" applyFill="1" applyBorder="1" applyAlignment="1">
      <alignment horizontal="right" vertical="center" wrapText="1"/>
    </xf>
    <xf numFmtId="0" fontId="1" fillId="0" borderId="6" xfId="0" applyFont="1" applyFill="1" applyBorder="1" applyAlignment="1">
      <alignment horizontal="right" vertical="center" wrapText="1"/>
    </xf>
    <xf numFmtId="2" fontId="1" fillId="0" borderId="28" xfId="0" applyNumberFormat="1" applyFont="1" applyFill="1" applyBorder="1" applyAlignment="1">
      <alignment horizontal="left" vertical="center" wrapText="1"/>
    </xf>
    <xf numFmtId="2" fontId="1" fillId="0" borderId="31" xfId="0" applyNumberFormat="1" applyFont="1" applyFill="1" applyBorder="1" applyAlignment="1">
      <alignment horizontal="left" vertical="center" wrapText="1"/>
    </xf>
    <xf numFmtId="2" fontId="1" fillId="0" borderId="26" xfId="0" applyNumberFormat="1" applyFont="1" applyFill="1" applyBorder="1" applyAlignment="1">
      <alignment horizontal="left" vertical="center" wrapText="1"/>
    </xf>
    <xf numFmtId="0" fontId="1" fillId="0" borderId="4" xfId="0" applyFont="1" applyFill="1" applyBorder="1" applyAlignment="1">
      <alignment horizontal="right" vertical="center" wrapText="1"/>
    </xf>
    <xf numFmtId="0" fontId="1" fillId="0" borderId="51" xfId="0" applyFont="1" applyFill="1" applyBorder="1" applyAlignment="1">
      <alignment horizontal="right" vertical="center" wrapText="1"/>
    </xf>
    <xf numFmtId="0" fontId="1" fillId="0" borderId="31" xfId="0" applyFont="1" applyFill="1" applyBorder="1" applyAlignment="1">
      <alignment horizontal="right" vertical="center" wrapText="1"/>
    </xf>
    <xf numFmtId="0" fontId="1" fillId="0" borderId="26" xfId="0" applyFont="1" applyFill="1" applyBorder="1" applyAlignment="1">
      <alignment horizontal="right" vertical="center" wrapText="1"/>
    </xf>
    <xf numFmtId="0" fontId="1" fillId="0" borderId="31" xfId="0" applyFont="1" applyFill="1" applyBorder="1" applyAlignment="1">
      <alignment horizontal="right" vertical="center"/>
    </xf>
    <xf numFmtId="0" fontId="1" fillId="0" borderId="37" xfId="0" applyFont="1" applyFill="1" applyBorder="1" applyAlignment="1">
      <alignment horizontal="right" vertical="center"/>
    </xf>
    <xf numFmtId="0" fontId="1" fillId="0" borderId="41" xfId="0" applyFont="1" applyFill="1" applyBorder="1" applyAlignment="1">
      <alignment horizontal="right" vertical="center" wrapText="1"/>
    </xf>
    <xf numFmtId="0" fontId="1" fillId="0" borderId="0" xfId="0" applyFont="1" applyFill="1" applyAlignment="1">
      <alignment horizontal="right" vertical="center" wrapText="1"/>
    </xf>
    <xf numFmtId="4" fontId="8" fillId="3" borderId="4" xfId="0" applyNumberFormat="1" applyFont="1" applyFill="1" applyBorder="1" applyAlignment="1">
      <alignment horizontal="right"/>
    </xf>
    <xf numFmtId="4" fontId="8" fillId="3" borderId="5" xfId="0" applyNumberFormat="1" applyFont="1" applyFill="1" applyBorder="1" applyAlignment="1">
      <alignment horizontal="right"/>
    </xf>
    <xf numFmtId="4" fontId="8" fillId="3" borderId="6" xfId="0" applyNumberFormat="1" applyFont="1" applyFill="1" applyBorder="1" applyAlignment="1">
      <alignment horizontal="right"/>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 fillId="0" borderId="21"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39" xfId="0" applyFont="1" applyBorder="1" applyAlignment="1">
      <alignment horizontal="center" vertical="center" wrapText="1"/>
    </xf>
    <xf numFmtId="2" fontId="1" fillId="0" borderId="30" xfId="0" applyNumberFormat="1" applyFont="1" applyBorder="1" applyAlignment="1">
      <alignment horizontal="center" vertical="center"/>
    </xf>
    <xf numFmtId="2" fontId="1" fillId="0" borderId="38" xfId="0" applyNumberFormat="1" applyFont="1" applyBorder="1" applyAlignment="1">
      <alignment horizontal="center" vertical="center"/>
    </xf>
    <xf numFmtId="2" fontId="1" fillId="0" borderId="36" xfId="0" applyNumberFormat="1" applyFont="1" applyBorder="1" applyAlignment="1">
      <alignment horizontal="center" vertical="center"/>
    </xf>
    <xf numFmtId="2" fontId="4" fillId="0" borderId="21" xfId="0" applyNumberFormat="1" applyFont="1" applyBorder="1" applyAlignment="1">
      <alignment horizontal="center" vertical="center"/>
    </xf>
    <xf numFmtId="2" fontId="4" fillId="0" borderId="22" xfId="0" applyNumberFormat="1" applyFont="1" applyBorder="1" applyAlignment="1">
      <alignment horizontal="center" vertical="center"/>
    </xf>
    <xf numFmtId="0" fontId="8" fillId="2" borderId="7"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0" borderId="30" xfId="0" applyFont="1" applyBorder="1" applyAlignment="1">
      <alignment horizontal="left" vertical="center" wrapText="1"/>
    </xf>
    <xf numFmtId="0" fontId="8" fillId="0" borderId="38" xfId="0" applyFont="1" applyBorder="1" applyAlignment="1">
      <alignment horizontal="left" vertical="center" wrapText="1"/>
    </xf>
    <xf numFmtId="0" fontId="8" fillId="3" borderId="21" xfId="0" applyFont="1" applyFill="1" applyBorder="1" applyAlignment="1">
      <alignment horizontal="left" vertical="center"/>
    </xf>
    <xf numFmtId="0" fontId="18" fillId="3" borderId="22" xfId="0" applyFont="1" applyFill="1" applyBorder="1" applyAlignment="1">
      <alignment horizontal="left" vertical="center"/>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10" fillId="0" borderId="42" xfId="0" applyFont="1" applyBorder="1" applyAlignment="1">
      <alignment horizontal="left" vertical="center"/>
    </xf>
    <xf numFmtId="0" fontId="10" fillId="0" borderId="43"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V8/AppData/Local/Microsoft/Windows/INetCache/Content.Outlook/FGQH7YC4/T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Т2"/>
    </sheetNames>
    <sheetDataSet>
      <sheetData sheetId="0">
        <row r="1">
          <cell r="B1" t="str">
            <v>Оштина</v>
          </cell>
          <cell r="C1" t="str">
            <v>Municipality</v>
          </cell>
          <cell r="D1" t="str">
            <v>Код на Општина</v>
          </cell>
        </row>
        <row r="2">
          <cell r="B2" t="str">
            <v>Арачиново</v>
          </cell>
          <cell r="C2" t="str">
            <v>Arachinovo</v>
          </cell>
          <cell r="D2" t="str">
            <v>101</v>
          </cell>
        </row>
        <row r="3">
          <cell r="B3" t="str">
            <v>Берово</v>
          </cell>
          <cell r="C3" t="str">
            <v>Berovo</v>
          </cell>
          <cell r="D3" t="str">
            <v>102</v>
          </cell>
        </row>
        <row r="4">
          <cell r="B4" t="str">
            <v>Битола</v>
          </cell>
          <cell r="C4" t="str">
            <v>Bitola</v>
          </cell>
          <cell r="D4" t="str">
            <v>103</v>
          </cell>
        </row>
        <row r="5">
          <cell r="B5" t="str">
            <v>Богданци</v>
          </cell>
          <cell r="C5" t="str">
            <v>Bogdanci</v>
          </cell>
          <cell r="D5" t="str">
            <v>104</v>
          </cell>
        </row>
        <row r="6">
          <cell r="B6" t="str">
            <v>Боговиње</v>
          </cell>
          <cell r="C6" t="str">
            <v>Bogovinje</v>
          </cell>
          <cell r="D6" t="str">
            <v>105</v>
          </cell>
        </row>
        <row r="7">
          <cell r="B7" t="str">
            <v xml:space="preserve">Босилово </v>
          </cell>
          <cell r="C7" t="str">
            <v>Bosilovo</v>
          </cell>
          <cell r="D7" t="str">
            <v>106</v>
          </cell>
        </row>
        <row r="8">
          <cell r="B8" t="str">
            <v>Брвеница</v>
          </cell>
          <cell r="C8" t="str">
            <v>Brvenica</v>
          </cell>
          <cell r="D8" t="str">
            <v>107</v>
          </cell>
        </row>
        <row r="9">
          <cell r="B9" t="str">
            <v>Валандово</v>
          </cell>
          <cell r="C9" t="str">
            <v>Valandovo</v>
          </cell>
          <cell r="D9" t="str">
            <v>108</v>
          </cell>
        </row>
        <row r="10">
          <cell r="B10" t="str">
            <v>Василево</v>
          </cell>
          <cell r="C10" t="str">
            <v>Vasilevo</v>
          </cell>
          <cell r="D10" t="str">
            <v>109</v>
          </cell>
        </row>
        <row r="11">
          <cell r="B11" t="str">
            <v xml:space="preserve">Вевчани </v>
          </cell>
          <cell r="C11" t="str">
            <v>Vevchani</v>
          </cell>
          <cell r="D11" t="str">
            <v>110</v>
          </cell>
        </row>
        <row r="12">
          <cell r="B12" t="str">
            <v>Велес</v>
          </cell>
          <cell r="C12" t="str">
            <v>Veles</v>
          </cell>
          <cell r="D12" t="str">
            <v>111</v>
          </cell>
        </row>
        <row r="13">
          <cell r="B13" t="str">
            <v xml:space="preserve">Виница </v>
          </cell>
          <cell r="C13" t="str">
            <v>Vinica</v>
          </cell>
          <cell r="D13" t="str">
            <v>112</v>
          </cell>
        </row>
        <row r="14">
          <cell r="B14" t="str">
            <v>Врапчиште</v>
          </cell>
          <cell r="C14" t="str">
            <v>Vrapchiste</v>
          </cell>
          <cell r="D14" t="str">
            <v>114</v>
          </cell>
        </row>
        <row r="15">
          <cell r="B15" t="str">
            <v xml:space="preserve">Гевгелија </v>
          </cell>
          <cell r="C15" t="str">
            <v>Gevgelija</v>
          </cell>
          <cell r="D15" t="str">
            <v>115</v>
          </cell>
        </row>
        <row r="16">
          <cell r="B16" t="str">
            <v>Гостивар</v>
          </cell>
          <cell r="C16" t="str">
            <v>Gostivar</v>
          </cell>
          <cell r="D16" t="str">
            <v>116</v>
          </cell>
        </row>
        <row r="17">
          <cell r="B17" t="str">
            <v>Градско</v>
          </cell>
          <cell r="C17" t="str">
            <v>Gradsko</v>
          </cell>
          <cell r="D17" t="str">
            <v>117</v>
          </cell>
        </row>
        <row r="18">
          <cell r="B18" t="str">
            <v>Дебар</v>
          </cell>
          <cell r="C18" t="str">
            <v>Debar</v>
          </cell>
          <cell r="D18" t="str">
            <v>118</v>
          </cell>
        </row>
        <row r="19">
          <cell r="B19" t="str">
            <v xml:space="preserve">Дебарца </v>
          </cell>
          <cell r="C19" t="str">
            <v>Debarca</v>
          </cell>
          <cell r="D19" t="str">
            <v>119</v>
          </cell>
        </row>
        <row r="20">
          <cell r="B20" t="str">
            <v>Делчево</v>
          </cell>
          <cell r="C20" t="str">
            <v>Delchevo</v>
          </cell>
          <cell r="D20" t="str">
            <v>120</v>
          </cell>
        </row>
        <row r="21">
          <cell r="B21" t="str">
            <v>Демир Капија</v>
          </cell>
          <cell r="C21" t="str">
            <v>Demir Kapija</v>
          </cell>
          <cell r="D21" t="str">
            <v>121</v>
          </cell>
        </row>
        <row r="22">
          <cell r="B22" t="str">
            <v>Демир Хисар</v>
          </cell>
          <cell r="C22" t="str">
            <v>Demir Hisar</v>
          </cell>
          <cell r="D22" t="str">
            <v>122</v>
          </cell>
        </row>
        <row r="23">
          <cell r="B23" t="str">
            <v>Дојран</v>
          </cell>
          <cell r="C23" t="str">
            <v>Dojran</v>
          </cell>
          <cell r="D23" t="str">
            <v>123</v>
          </cell>
        </row>
        <row r="24">
          <cell r="B24" t="str">
            <v>Долнени</v>
          </cell>
          <cell r="C24" t="str">
            <v>Dolneni</v>
          </cell>
          <cell r="D24" t="str">
            <v>124</v>
          </cell>
        </row>
        <row r="25">
          <cell r="B25" t="str">
            <v>Желино</v>
          </cell>
          <cell r="C25" t="str">
            <v>Zelino</v>
          </cell>
          <cell r="D25" t="str">
            <v>126</v>
          </cell>
        </row>
        <row r="26">
          <cell r="B26" t="str">
            <v>Зелениково</v>
          </cell>
          <cell r="C26" t="str">
            <v>Zelenikovo</v>
          </cell>
          <cell r="D26" t="str">
            <v>128</v>
          </cell>
        </row>
        <row r="27">
          <cell r="B27" t="str">
            <v>Зрновци</v>
          </cell>
          <cell r="C27" t="str">
            <v>Zrnovci</v>
          </cell>
          <cell r="D27" t="str">
            <v>129</v>
          </cell>
        </row>
        <row r="28">
          <cell r="B28" t="str">
            <v xml:space="preserve">Илинден </v>
          </cell>
          <cell r="C28" t="str">
            <v>Ilinden</v>
          </cell>
          <cell r="D28" t="str">
            <v>130</v>
          </cell>
        </row>
        <row r="29">
          <cell r="B29" t="str">
            <v>Јагуновце</v>
          </cell>
          <cell r="C29" t="str">
            <v>Jagunovce</v>
          </cell>
          <cell r="D29" t="str">
            <v>131</v>
          </cell>
        </row>
        <row r="30">
          <cell r="B30" t="str">
            <v>Кавадарци</v>
          </cell>
          <cell r="C30" t="str">
            <v>Kavadarci</v>
          </cell>
          <cell r="D30" t="str">
            <v>132</v>
          </cell>
        </row>
        <row r="31">
          <cell r="B31" t="str">
            <v>Карабинци</v>
          </cell>
          <cell r="C31" t="str">
            <v>Karbinci</v>
          </cell>
          <cell r="D31" t="str">
            <v>133</v>
          </cell>
        </row>
        <row r="32">
          <cell r="B32" t="str">
            <v>Кичево</v>
          </cell>
          <cell r="C32" t="str">
            <v>Kichevo</v>
          </cell>
          <cell r="D32" t="str">
            <v>134</v>
          </cell>
        </row>
        <row r="33">
          <cell r="B33" t="str">
            <v>Конче</v>
          </cell>
          <cell r="C33" t="str">
            <v>Konche</v>
          </cell>
          <cell r="D33" t="str">
            <v>135</v>
          </cell>
        </row>
        <row r="34">
          <cell r="B34" t="str">
            <v>Кочани</v>
          </cell>
          <cell r="C34" t="str">
            <v>Kochani</v>
          </cell>
          <cell r="D34" t="str">
            <v>136</v>
          </cell>
        </row>
        <row r="35">
          <cell r="B35" t="str">
            <v>Кратово</v>
          </cell>
          <cell r="C35" t="str">
            <v>Kratovo</v>
          </cell>
          <cell r="D35" t="str">
            <v>137</v>
          </cell>
        </row>
        <row r="36">
          <cell r="B36" t="str">
            <v>Крива Паланка</v>
          </cell>
          <cell r="C36" t="str">
            <v>Kriva Palanka</v>
          </cell>
          <cell r="D36" t="str">
            <v>138</v>
          </cell>
        </row>
        <row r="37">
          <cell r="B37" t="str">
            <v>Кривогаштани</v>
          </cell>
          <cell r="C37" t="str">
            <v>Krivogashtani</v>
          </cell>
          <cell r="D37" t="str">
            <v>139</v>
          </cell>
        </row>
        <row r="38">
          <cell r="B38" t="str">
            <v>Крушево</v>
          </cell>
          <cell r="C38" t="str">
            <v>Krushevo</v>
          </cell>
          <cell r="D38" t="str">
            <v>140</v>
          </cell>
        </row>
        <row r="39">
          <cell r="B39" t="str">
            <v>Куманово</v>
          </cell>
          <cell r="C39" t="str">
            <v>Kumanovo</v>
          </cell>
          <cell r="D39" t="str">
            <v>141</v>
          </cell>
        </row>
        <row r="40">
          <cell r="B40" t="str">
            <v>Липково</v>
          </cell>
          <cell r="C40" t="str">
            <v>Lipkovo</v>
          </cell>
          <cell r="D40" t="str">
            <v>142</v>
          </cell>
        </row>
        <row r="41">
          <cell r="B41" t="str">
            <v>Лозово</v>
          </cell>
          <cell r="C41" t="str">
            <v>Lozovo</v>
          </cell>
          <cell r="D41" t="str">
            <v>143</v>
          </cell>
        </row>
        <row r="42">
          <cell r="B42" t="str">
            <v>Маврово и Ростуша</v>
          </cell>
          <cell r="C42" t="str">
            <v>Mavrovo I Rostusha</v>
          </cell>
          <cell r="D42" t="str">
            <v>144</v>
          </cell>
        </row>
        <row r="43">
          <cell r="B43" t="str">
            <v xml:space="preserve">Македонски Брод </v>
          </cell>
          <cell r="C43" t="str">
            <v>Makedonski Brod</v>
          </cell>
          <cell r="D43" t="str">
            <v>145</v>
          </cell>
        </row>
        <row r="44">
          <cell r="B44" t="str">
            <v>Македонска Каменица</v>
          </cell>
          <cell r="C44" t="str">
            <v>Makedonska Kamenica</v>
          </cell>
          <cell r="D44" t="str">
            <v>146</v>
          </cell>
        </row>
        <row r="45">
          <cell r="B45" t="str">
            <v>Могила</v>
          </cell>
          <cell r="C45" t="str">
            <v>Mogila</v>
          </cell>
          <cell r="D45" t="str">
            <v>147</v>
          </cell>
        </row>
        <row r="46">
          <cell r="B46" t="str">
            <v>Неготино</v>
          </cell>
          <cell r="C46" t="str">
            <v>Negotino</v>
          </cell>
          <cell r="D46" t="str">
            <v>148</v>
          </cell>
        </row>
        <row r="47">
          <cell r="B47" t="str">
            <v>Новаци</v>
          </cell>
          <cell r="C47" t="str">
            <v>Novaci</v>
          </cell>
          <cell r="D47" t="str">
            <v>149</v>
          </cell>
        </row>
        <row r="48">
          <cell r="B48" t="str">
            <v>Ново Село</v>
          </cell>
          <cell r="C48" t="str">
            <v>Novo Selo</v>
          </cell>
          <cell r="D48" t="str">
            <v>150</v>
          </cell>
        </row>
        <row r="49">
          <cell r="B49" t="str">
            <v>Охрид</v>
          </cell>
          <cell r="C49" t="str">
            <v>Ohrid</v>
          </cell>
          <cell r="D49" t="str">
            <v>152</v>
          </cell>
        </row>
        <row r="50">
          <cell r="B50" t="str">
            <v>Петровец</v>
          </cell>
          <cell r="C50" t="str">
            <v>Petrovec</v>
          </cell>
          <cell r="D50" t="str">
            <v>153</v>
          </cell>
        </row>
        <row r="51">
          <cell r="B51" t="str">
            <v>Пехчево</v>
          </cell>
          <cell r="C51" t="str">
            <v>Pehchevo</v>
          </cell>
          <cell r="D51" t="str">
            <v>154</v>
          </cell>
        </row>
        <row r="52">
          <cell r="B52" t="str">
            <v>Пласница</v>
          </cell>
          <cell r="C52" t="str">
            <v>Plasnica</v>
          </cell>
          <cell r="D52" t="str">
            <v>155</v>
          </cell>
        </row>
        <row r="53">
          <cell r="B53" t="str">
            <v>Прилеп</v>
          </cell>
          <cell r="C53" t="str">
            <v>Prilep</v>
          </cell>
          <cell r="D53" t="str">
            <v>156</v>
          </cell>
        </row>
        <row r="54">
          <cell r="B54" t="str">
            <v>Пробиштип</v>
          </cell>
          <cell r="C54" t="str">
            <v>Probishtip</v>
          </cell>
          <cell r="D54" t="str">
            <v>157</v>
          </cell>
        </row>
        <row r="55">
          <cell r="B55" t="str">
            <v>Радовиш</v>
          </cell>
          <cell r="C55" t="str">
            <v>Radovish</v>
          </cell>
          <cell r="D55" t="str">
            <v>158</v>
          </cell>
        </row>
        <row r="56">
          <cell r="B56" t="str">
            <v>Ранковце</v>
          </cell>
          <cell r="C56" t="str">
            <v>Rankovce</v>
          </cell>
          <cell r="D56" t="str">
            <v>159</v>
          </cell>
        </row>
        <row r="57">
          <cell r="B57" t="str">
            <v>Ресен</v>
          </cell>
          <cell r="C57" t="str">
            <v>Resen</v>
          </cell>
          <cell r="D57" t="str">
            <v>160</v>
          </cell>
        </row>
        <row r="58">
          <cell r="B58" t="str">
            <v>Росоман</v>
          </cell>
          <cell r="C58" t="str">
            <v>Rosoman</v>
          </cell>
          <cell r="D58" t="str">
            <v>161</v>
          </cell>
        </row>
        <row r="59">
          <cell r="B59" t="str">
            <v>Старо Нагоричане</v>
          </cell>
          <cell r="C59" t="str">
            <v>Staro Nagorichane</v>
          </cell>
          <cell r="D59" t="str">
            <v>162</v>
          </cell>
        </row>
        <row r="60">
          <cell r="B60" t="str">
            <v>Свети Николе</v>
          </cell>
          <cell r="C60" t="str">
            <v>Sveti Nikole</v>
          </cell>
          <cell r="D60" t="str">
            <v>163</v>
          </cell>
        </row>
        <row r="61">
          <cell r="B61" t="str">
            <v>Сопиште</v>
          </cell>
          <cell r="C61" t="str">
            <v>Sopishte</v>
          </cell>
          <cell r="D61" t="str">
            <v>164</v>
          </cell>
        </row>
        <row r="62">
          <cell r="B62" t="str">
            <v>Струга</v>
          </cell>
          <cell r="C62" t="str">
            <v xml:space="preserve">Struga </v>
          </cell>
          <cell r="D62" t="str">
            <v>165</v>
          </cell>
        </row>
        <row r="63">
          <cell r="B63" t="str">
            <v xml:space="preserve">Струмица </v>
          </cell>
          <cell r="C63" t="str">
            <v xml:space="preserve">Strumica </v>
          </cell>
          <cell r="D63" t="str">
            <v>166</v>
          </cell>
        </row>
        <row r="64">
          <cell r="B64" t="str">
            <v>Студеничани</v>
          </cell>
          <cell r="C64" t="str">
            <v>Studenichani</v>
          </cell>
          <cell r="D64" t="str">
            <v>167</v>
          </cell>
        </row>
        <row r="65">
          <cell r="B65" t="str">
            <v xml:space="preserve">Теарце </v>
          </cell>
          <cell r="C65" t="str">
            <v>Tearce</v>
          </cell>
          <cell r="D65" t="str">
            <v>168</v>
          </cell>
        </row>
        <row r="66">
          <cell r="B66" t="str">
            <v>Тетово</v>
          </cell>
          <cell r="C66" t="str">
            <v>Tetovo</v>
          </cell>
          <cell r="D66" t="str">
            <v>169</v>
          </cell>
        </row>
        <row r="67">
          <cell r="B67" t="str">
            <v>Центар Жупа</v>
          </cell>
          <cell r="C67" t="str">
            <v>Centar Zhupa</v>
          </cell>
          <cell r="D67" t="str">
            <v>170</v>
          </cell>
        </row>
        <row r="68">
          <cell r="B68" t="str">
            <v>Чашка</v>
          </cell>
          <cell r="C68" t="str">
            <v>Chashka</v>
          </cell>
          <cell r="D68" t="str">
            <v>171</v>
          </cell>
        </row>
        <row r="69">
          <cell r="B69" t="str">
            <v>Чешиново и Облешево</v>
          </cell>
          <cell r="C69" t="str">
            <v>Cheshinovo I Obleshevo</v>
          </cell>
          <cell r="D69" t="str">
            <v>172</v>
          </cell>
        </row>
        <row r="70">
          <cell r="B70" t="str">
            <v>Чучер Сандево</v>
          </cell>
          <cell r="C70" t="str">
            <v>Chucher Sandevo</v>
          </cell>
          <cell r="D70" t="str">
            <v>173</v>
          </cell>
        </row>
        <row r="71">
          <cell r="B71" t="str">
            <v>Штип</v>
          </cell>
          <cell r="C71" t="str">
            <v>Shtip</v>
          </cell>
          <cell r="D71" t="str">
            <v>174</v>
          </cell>
        </row>
        <row r="72">
          <cell r="B72" t="str">
            <v>Аеродром</v>
          </cell>
          <cell r="C72" t="str">
            <v>Aerodrom</v>
          </cell>
          <cell r="D72" t="str">
            <v>175</v>
          </cell>
        </row>
        <row r="73">
          <cell r="B73" t="str">
            <v>Бутел</v>
          </cell>
          <cell r="C73" t="str">
            <v>Butel</v>
          </cell>
          <cell r="D73" t="str">
            <v>176</v>
          </cell>
        </row>
        <row r="74">
          <cell r="B74" t="str">
            <v>Гази Баба</v>
          </cell>
          <cell r="C74" t="str">
            <v>Gazi Baba</v>
          </cell>
          <cell r="D74" t="str">
            <v>177</v>
          </cell>
        </row>
        <row r="75">
          <cell r="B75" t="str">
            <v>Ѓорче Петров</v>
          </cell>
          <cell r="C75" t="str">
            <v>Gjorche Petrov</v>
          </cell>
          <cell r="D75" t="str">
            <v>178</v>
          </cell>
        </row>
        <row r="76">
          <cell r="B76" t="str">
            <v>Карпош</v>
          </cell>
          <cell r="C76" t="str">
            <v>Karposh</v>
          </cell>
          <cell r="D76" t="str">
            <v>179</v>
          </cell>
        </row>
        <row r="77">
          <cell r="B77" t="str">
            <v xml:space="preserve">Кисела Вода </v>
          </cell>
          <cell r="C77" t="str">
            <v>Kisela Voda</v>
          </cell>
          <cell r="D77" t="str">
            <v>180</v>
          </cell>
        </row>
        <row r="78">
          <cell r="B78" t="str">
            <v>Сарај</v>
          </cell>
          <cell r="C78" t="str">
            <v>Saraj</v>
          </cell>
          <cell r="D78" t="str">
            <v>181</v>
          </cell>
        </row>
        <row r="79">
          <cell r="B79" t="str">
            <v xml:space="preserve">Центар </v>
          </cell>
          <cell r="C79" t="str">
            <v>Centar</v>
          </cell>
          <cell r="D79" t="str">
            <v>182</v>
          </cell>
        </row>
        <row r="80">
          <cell r="B80" t="str">
            <v>Чаир</v>
          </cell>
          <cell r="C80" t="str">
            <v>Chair</v>
          </cell>
          <cell r="D80" t="str">
            <v>183</v>
          </cell>
        </row>
        <row r="81">
          <cell r="B81" t="str">
            <v>Шуто Оризари</v>
          </cell>
          <cell r="C81" t="str">
            <v>Shuto Orizari</v>
          </cell>
          <cell r="D81" t="str">
            <v>184</v>
          </cell>
        </row>
        <row r="82">
          <cell r="B82" t="str">
            <v>Град Скопје</v>
          </cell>
          <cell r="C82" t="str">
            <v>Grad Skopje</v>
          </cell>
          <cell r="D82" t="str">
            <v>185</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AG102"/>
  <sheetViews>
    <sheetView tabSelected="1" view="pageBreakPreview" topLeftCell="A52" zoomScale="85" zoomScaleNormal="85" zoomScaleSheetLayoutView="85" zoomScalePageLayoutView="115" workbookViewId="0">
      <selection activeCell="D45" sqref="D45"/>
    </sheetView>
  </sheetViews>
  <sheetFormatPr defaultRowHeight="18" x14ac:dyDescent="0.35"/>
  <cols>
    <col min="1" max="1" width="2" style="134" customWidth="1"/>
    <col min="2" max="3" width="9.7109375" style="25" customWidth="1"/>
    <col min="4" max="4" width="72.7109375" style="26" customWidth="1"/>
    <col min="5" max="5" width="11.7109375" style="259" customWidth="1"/>
    <col min="6" max="6" width="14.42578125" style="273" customWidth="1"/>
    <col min="7" max="7" width="18" style="274" customWidth="1"/>
    <col min="8" max="8" width="21.5703125" style="275" customWidth="1"/>
    <col min="9" max="9" width="2.28515625" style="133" customWidth="1"/>
    <col min="10" max="33" width="8.85546875" style="133"/>
    <col min="34" max="245" width="9.140625" style="134"/>
    <col min="246" max="246" width="3.42578125" style="134" customWidth="1"/>
    <col min="247" max="247" width="7" style="134" customWidth="1"/>
    <col min="248" max="248" width="9.85546875" style="134" customWidth="1"/>
    <col min="249" max="249" width="64.140625" style="134" customWidth="1"/>
    <col min="250" max="250" width="11.42578125" style="134" customWidth="1"/>
    <col min="251" max="251" width="12.85546875" style="134" customWidth="1"/>
    <col min="252" max="252" width="15.42578125" style="134" customWidth="1"/>
    <col min="253" max="253" width="19.42578125" style="134" customWidth="1"/>
    <col min="254" max="254" width="13.85546875" style="134" customWidth="1"/>
    <col min="255" max="501" width="9.140625" style="134"/>
    <col min="502" max="502" width="3.42578125" style="134" customWidth="1"/>
    <col min="503" max="503" width="7" style="134" customWidth="1"/>
    <col min="504" max="504" width="9.85546875" style="134" customWidth="1"/>
    <col min="505" max="505" width="64.140625" style="134" customWidth="1"/>
    <col min="506" max="506" width="11.42578125" style="134" customWidth="1"/>
    <col min="507" max="507" width="12.85546875" style="134" customWidth="1"/>
    <col min="508" max="508" width="15.42578125" style="134" customWidth="1"/>
    <col min="509" max="509" width="19.42578125" style="134" customWidth="1"/>
    <col min="510" max="510" width="13.85546875" style="134" customWidth="1"/>
    <col min="511" max="757" width="9.140625" style="134"/>
    <col min="758" max="758" width="3.42578125" style="134" customWidth="1"/>
    <col min="759" max="759" width="7" style="134" customWidth="1"/>
    <col min="760" max="760" width="9.85546875" style="134" customWidth="1"/>
    <col min="761" max="761" width="64.140625" style="134" customWidth="1"/>
    <col min="762" max="762" width="11.42578125" style="134" customWidth="1"/>
    <col min="763" max="763" width="12.85546875" style="134" customWidth="1"/>
    <col min="764" max="764" width="15.42578125" style="134" customWidth="1"/>
    <col min="765" max="765" width="19.42578125" style="134" customWidth="1"/>
    <col min="766" max="766" width="13.85546875" style="134" customWidth="1"/>
    <col min="767" max="1013" width="9.140625" style="134"/>
    <col min="1014" max="1014" width="3.42578125" style="134" customWidth="1"/>
    <col min="1015" max="1015" width="7" style="134" customWidth="1"/>
    <col min="1016" max="1016" width="9.85546875" style="134" customWidth="1"/>
    <col min="1017" max="1017" width="64.140625" style="134" customWidth="1"/>
    <col min="1018" max="1018" width="11.42578125" style="134" customWidth="1"/>
    <col min="1019" max="1019" width="12.85546875" style="134" customWidth="1"/>
    <col min="1020" max="1020" width="15.42578125" style="134" customWidth="1"/>
    <col min="1021" max="1021" width="19.42578125" style="134" customWidth="1"/>
    <col min="1022" max="1022" width="13.85546875" style="134" customWidth="1"/>
    <col min="1023" max="1269" width="9.140625" style="134"/>
    <col min="1270" max="1270" width="3.42578125" style="134" customWidth="1"/>
    <col min="1271" max="1271" width="7" style="134" customWidth="1"/>
    <col min="1272" max="1272" width="9.85546875" style="134" customWidth="1"/>
    <col min="1273" max="1273" width="64.140625" style="134" customWidth="1"/>
    <col min="1274" max="1274" width="11.42578125" style="134" customWidth="1"/>
    <col min="1275" max="1275" width="12.85546875" style="134" customWidth="1"/>
    <col min="1276" max="1276" width="15.42578125" style="134" customWidth="1"/>
    <col min="1277" max="1277" width="19.42578125" style="134" customWidth="1"/>
    <col min="1278" max="1278" width="13.85546875" style="134" customWidth="1"/>
    <col min="1279" max="1525" width="9.140625" style="134"/>
    <col min="1526" max="1526" width="3.42578125" style="134" customWidth="1"/>
    <col min="1527" max="1527" width="7" style="134" customWidth="1"/>
    <col min="1528" max="1528" width="9.85546875" style="134" customWidth="1"/>
    <col min="1529" max="1529" width="64.140625" style="134" customWidth="1"/>
    <col min="1530" max="1530" width="11.42578125" style="134" customWidth="1"/>
    <col min="1531" max="1531" width="12.85546875" style="134" customWidth="1"/>
    <col min="1532" max="1532" width="15.42578125" style="134" customWidth="1"/>
    <col min="1533" max="1533" width="19.42578125" style="134" customWidth="1"/>
    <col min="1534" max="1534" width="13.85546875" style="134" customWidth="1"/>
    <col min="1535" max="1781" width="9.140625" style="134"/>
    <col min="1782" max="1782" width="3.42578125" style="134" customWidth="1"/>
    <col min="1783" max="1783" width="7" style="134" customWidth="1"/>
    <col min="1784" max="1784" width="9.85546875" style="134" customWidth="1"/>
    <col min="1785" max="1785" width="64.140625" style="134" customWidth="1"/>
    <col min="1786" max="1786" width="11.42578125" style="134" customWidth="1"/>
    <col min="1787" max="1787" width="12.85546875" style="134" customWidth="1"/>
    <col min="1788" max="1788" width="15.42578125" style="134" customWidth="1"/>
    <col min="1789" max="1789" width="19.42578125" style="134" customWidth="1"/>
    <col min="1790" max="1790" width="13.85546875" style="134" customWidth="1"/>
    <col min="1791" max="2037" width="9.140625" style="134"/>
    <col min="2038" max="2038" width="3.42578125" style="134" customWidth="1"/>
    <col min="2039" max="2039" width="7" style="134" customWidth="1"/>
    <col min="2040" max="2040" width="9.85546875" style="134" customWidth="1"/>
    <col min="2041" max="2041" width="64.140625" style="134" customWidth="1"/>
    <col min="2042" max="2042" width="11.42578125" style="134" customWidth="1"/>
    <col min="2043" max="2043" width="12.85546875" style="134" customWidth="1"/>
    <col min="2044" max="2044" width="15.42578125" style="134" customWidth="1"/>
    <col min="2045" max="2045" width="19.42578125" style="134" customWidth="1"/>
    <col min="2046" max="2046" width="13.85546875" style="134" customWidth="1"/>
    <col min="2047" max="2293" width="9.140625" style="134"/>
    <col min="2294" max="2294" width="3.42578125" style="134" customWidth="1"/>
    <col min="2295" max="2295" width="7" style="134" customWidth="1"/>
    <col min="2296" max="2296" width="9.85546875" style="134" customWidth="1"/>
    <col min="2297" max="2297" width="64.140625" style="134" customWidth="1"/>
    <col min="2298" max="2298" width="11.42578125" style="134" customWidth="1"/>
    <col min="2299" max="2299" width="12.85546875" style="134" customWidth="1"/>
    <col min="2300" max="2300" width="15.42578125" style="134" customWidth="1"/>
    <col min="2301" max="2301" width="19.42578125" style="134" customWidth="1"/>
    <col min="2302" max="2302" width="13.85546875" style="134" customWidth="1"/>
    <col min="2303" max="2549" width="9.140625" style="134"/>
    <col min="2550" max="2550" width="3.42578125" style="134" customWidth="1"/>
    <col min="2551" max="2551" width="7" style="134" customWidth="1"/>
    <col min="2552" max="2552" width="9.85546875" style="134" customWidth="1"/>
    <col min="2553" max="2553" width="64.140625" style="134" customWidth="1"/>
    <col min="2554" max="2554" width="11.42578125" style="134" customWidth="1"/>
    <col min="2555" max="2555" width="12.85546875" style="134" customWidth="1"/>
    <col min="2556" max="2556" width="15.42578125" style="134" customWidth="1"/>
    <col min="2557" max="2557" width="19.42578125" style="134" customWidth="1"/>
    <col min="2558" max="2558" width="13.85546875" style="134" customWidth="1"/>
    <col min="2559" max="2805" width="9.140625" style="134"/>
    <col min="2806" max="2806" width="3.42578125" style="134" customWidth="1"/>
    <col min="2807" max="2807" width="7" style="134" customWidth="1"/>
    <col min="2808" max="2808" width="9.85546875" style="134" customWidth="1"/>
    <col min="2809" max="2809" width="64.140625" style="134" customWidth="1"/>
    <col min="2810" max="2810" width="11.42578125" style="134" customWidth="1"/>
    <col min="2811" max="2811" width="12.85546875" style="134" customWidth="1"/>
    <col min="2812" max="2812" width="15.42578125" style="134" customWidth="1"/>
    <col min="2813" max="2813" width="19.42578125" style="134" customWidth="1"/>
    <col min="2814" max="2814" width="13.85546875" style="134" customWidth="1"/>
    <col min="2815" max="3061" width="9.140625" style="134"/>
    <col min="3062" max="3062" width="3.42578125" style="134" customWidth="1"/>
    <col min="3063" max="3063" width="7" style="134" customWidth="1"/>
    <col min="3064" max="3064" width="9.85546875" style="134" customWidth="1"/>
    <col min="3065" max="3065" width="64.140625" style="134" customWidth="1"/>
    <col min="3066" max="3066" width="11.42578125" style="134" customWidth="1"/>
    <col min="3067" max="3067" width="12.85546875" style="134" customWidth="1"/>
    <col min="3068" max="3068" width="15.42578125" style="134" customWidth="1"/>
    <col min="3069" max="3069" width="19.42578125" style="134" customWidth="1"/>
    <col min="3070" max="3070" width="13.85546875" style="134" customWidth="1"/>
    <col min="3071" max="3317" width="9.140625" style="134"/>
    <col min="3318" max="3318" width="3.42578125" style="134" customWidth="1"/>
    <col min="3319" max="3319" width="7" style="134" customWidth="1"/>
    <col min="3320" max="3320" width="9.85546875" style="134" customWidth="1"/>
    <col min="3321" max="3321" width="64.140625" style="134" customWidth="1"/>
    <col min="3322" max="3322" width="11.42578125" style="134" customWidth="1"/>
    <col min="3323" max="3323" width="12.85546875" style="134" customWidth="1"/>
    <col min="3324" max="3324" width="15.42578125" style="134" customWidth="1"/>
    <col min="3325" max="3325" width="19.42578125" style="134" customWidth="1"/>
    <col min="3326" max="3326" width="13.85546875" style="134" customWidth="1"/>
    <col min="3327" max="3573" width="9.140625" style="134"/>
    <col min="3574" max="3574" width="3.42578125" style="134" customWidth="1"/>
    <col min="3575" max="3575" width="7" style="134" customWidth="1"/>
    <col min="3576" max="3576" width="9.85546875" style="134" customWidth="1"/>
    <col min="3577" max="3577" width="64.140625" style="134" customWidth="1"/>
    <col min="3578" max="3578" width="11.42578125" style="134" customWidth="1"/>
    <col min="3579" max="3579" width="12.85546875" style="134" customWidth="1"/>
    <col min="3580" max="3580" width="15.42578125" style="134" customWidth="1"/>
    <col min="3581" max="3581" width="19.42578125" style="134" customWidth="1"/>
    <col min="3582" max="3582" width="13.85546875" style="134" customWidth="1"/>
    <col min="3583" max="3829" width="9.140625" style="134"/>
    <col min="3830" max="3830" width="3.42578125" style="134" customWidth="1"/>
    <col min="3831" max="3831" width="7" style="134" customWidth="1"/>
    <col min="3832" max="3832" width="9.85546875" style="134" customWidth="1"/>
    <col min="3833" max="3833" width="64.140625" style="134" customWidth="1"/>
    <col min="3834" max="3834" width="11.42578125" style="134" customWidth="1"/>
    <col min="3835" max="3835" width="12.85546875" style="134" customWidth="1"/>
    <col min="3836" max="3836" width="15.42578125" style="134" customWidth="1"/>
    <col min="3837" max="3837" width="19.42578125" style="134" customWidth="1"/>
    <col min="3838" max="3838" width="13.85546875" style="134" customWidth="1"/>
    <col min="3839" max="4085" width="9.140625" style="134"/>
    <col min="4086" max="4086" width="3.42578125" style="134" customWidth="1"/>
    <col min="4087" max="4087" width="7" style="134" customWidth="1"/>
    <col min="4088" max="4088" width="9.85546875" style="134" customWidth="1"/>
    <col min="4089" max="4089" width="64.140625" style="134" customWidth="1"/>
    <col min="4090" max="4090" width="11.42578125" style="134" customWidth="1"/>
    <col min="4091" max="4091" width="12.85546875" style="134" customWidth="1"/>
    <col min="4092" max="4092" width="15.42578125" style="134" customWidth="1"/>
    <col min="4093" max="4093" width="19.42578125" style="134" customWidth="1"/>
    <col min="4094" max="4094" width="13.85546875" style="134" customWidth="1"/>
    <col min="4095" max="4341" width="9.140625" style="134"/>
    <col min="4342" max="4342" width="3.42578125" style="134" customWidth="1"/>
    <col min="4343" max="4343" width="7" style="134" customWidth="1"/>
    <col min="4344" max="4344" width="9.85546875" style="134" customWidth="1"/>
    <col min="4345" max="4345" width="64.140625" style="134" customWidth="1"/>
    <col min="4346" max="4346" width="11.42578125" style="134" customWidth="1"/>
    <col min="4347" max="4347" width="12.85546875" style="134" customWidth="1"/>
    <col min="4348" max="4348" width="15.42578125" style="134" customWidth="1"/>
    <col min="4349" max="4349" width="19.42578125" style="134" customWidth="1"/>
    <col min="4350" max="4350" width="13.85546875" style="134" customWidth="1"/>
    <col min="4351" max="4597" width="9.140625" style="134"/>
    <col min="4598" max="4598" width="3.42578125" style="134" customWidth="1"/>
    <col min="4599" max="4599" width="7" style="134" customWidth="1"/>
    <col min="4600" max="4600" width="9.85546875" style="134" customWidth="1"/>
    <col min="4601" max="4601" width="64.140625" style="134" customWidth="1"/>
    <col min="4602" max="4602" width="11.42578125" style="134" customWidth="1"/>
    <col min="4603" max="4603" width="12.85546875" style="134" customWidth="1"/>
    <col min="4604" max="4604" width="15.42578125" style="134" customWidth="1"/>
    <col min="4605" max="4605" width="19.42578125" style="134" customWidth="1"/>
    <col min="4606" max="4606" width="13.85546875" style="134" customWidth="1"/>
    <col min="4607" max="4853" width="9.140625" style="134"/>
    <col min="4854" max="4854" width="3.42578125" style="134" customWidth="1"/>
    <col min="4855" max="4855" width="7" style="134" customWidth="1"/>
    <col min="4856" max="4856" width="9.85546875" style="134" customWidth="1"/>
    <col min="4857" max="4857" width="64.140625" style="134" customWidth="1"/>
    <col min="4858" max="4858" width="11.42578125" style="134" customWidth="1"/>
    <col min="4859" max="4859" width="12.85546875" style="134" customWidth="1"/>
    <col min="4860" max="4860" width="15.42578125" style="134" customWidth="1"/>
    <col min="4861" max="4861" width="19.42578125" style="134" customWidth="1"/>
    <col min="4862" max="4862" width="13.85546875" style="134" customWidth="1"/>
    <col min="4863" max="5109" width="9.140625" style="134"/>
    <col min="5110" max="5110" width="3.42578125" style="134" customWidth="1"/>
    <col min="5111" max="5111" width="7" style="134" customWidth="1"/>
    <col min="5112" max="5112" width="9.85546875" style="134" customWidth="1"/>
    <col min="5113" max="5113" width="64.140625" style="134" customWidth="1"/>
    <col min="5114" max="5114" width="11.42578125" style="134" customWidth="1"/>
    <col min="5115" max="5115" width="12.85546875" style="134" customWidth="1"/>
    <col min="5116" max="5116" width="15.42578125" style="134" customWidth="1"/>
    <col min="5117" max="5117" width="19.42578125" style="134" customWidth="1"/>
    <col min="5118" max="5118" width="13.85546875" style="134" customWidth="1"/>
    <col min="5119" max="5365" width="9.140625" style="134"/>
    <col min="5366" max="5366" width="3.42578125" style="134" customWidth="1"/>
    <col min="5367" max="5367" width="7" style="134" customWidth="1"/>
    <col min="5368" max="5368" width="9.85546875" style="134" customWidth="1"/>
    <col min="5369" max="5369" width="64.140625" style="134" customWidth="1"/>
    <col min="5370" max="5370" width="11.42578125" style="134" customWidth="1"/>
    <col min="5371" max="5371" width="12.85546875" style="134" customWidth="1"/>
    <col min="5372" max="5372" width="15.42578125" style="134" customWidth="1"/>
    <col min="5373" max="5373" width="19.42578125" style="134" customWidth="1"/>
    <col min="5374" max="5374" width="13.85546875" style="134" customWidth="1"/>
    <col min="5375" max="5621" width="9.140625" style="134"/>
    <col min="5622" max="5622" width="3.42578125" style="134" customWidth="1"/>
    <col min="5623" max="5623" width="7" style="134" customWidth="1"/>
    <col min="5624" max="5624" width="9.85546875" style="134" customWidth="1"/>
    <col min="5625" max="5625" width="64.140625" style="134" customWidth="1"/>
    <col min="5626" max="5626" width="11.42578125" style="134" customWidth="1"/>
    <col min="5627" max="5627" width="12.85546875" style="134" customWidth="1"/>
    <col min="5628" max="5628" width="15.42578125" style="134" customWidth="1"/>
    <col min="5629" max="5629" width="19.42578125" style="134" customWidth="1"/>
    <col min="5630" max="5630" width="13.85546875" style="134" customWidth="1"/>
    <col min="5631" max="5877" width="9.140625" style="134"/>
    <col min="5878" max="5878" width="3.42578125" style="134" customWidth="1"/>
    <col min="5879" max="5879" width="7" style="134" customWidth="1"/>
    <col min="5880" max="5880" width="9.85546875" style="134" customWidth="1"/>
    <col min="5881" max="5881" width="64.140625" style="134" customWidth="1"/>
    <col min="5882" max="5882" width="11.42578125" style="134" customWidth="1"/>
    <col min="5883" max="5883" width="12.85546875" style="134" customWidth="1"/>
    <col min="5884" max="5884" width="15.42578125" style="134" customWidth="1"/>
    <col min="5885" max="5885" width="19.42578125" style="134" customWidth="1"/>
    <col min="5886" max="5886" width="13.85546875" style="134" customWidth="1"/>
    <col min="5887" max="6133" width="9.140625" style="134"/>
    <col min="6134" max="6134" width="3.42578125" style="134" customWidth="1"/>
    <col min="6135" max="6135" width="7" style="134" customWidth="1"/>
    <col min="6136" max="6136" width="9.85546875" style="134" customWidth="1"/>
    <col min="6137" max="6137" width="64.140625" style="134" customWidth="1"/>
    <col min="6138" max="6138" width="11.42578125" style="134" customWidth="1"/>
    <col min="6139" max="6139" width="12.85546875" style="134" customWidth="1"/>
    <col min="6140" max="6140" width="15.42578125" style="134" customWidth="1"/>
    <col min="6141" max="6141" width="19.42578125" style="134" customWidth="1"/>
    <col min="6142" max="6142" width="13.85546875" style="134" customWidth="1"/>
    <col min="6143" max="6389" width="9.140625" style="134"/>
    <col min="6390" max="6390" width="3.42578125" style="134" customWidth="1"/>
    <col min="6391" max="6391" width="7" style="134" customWidth="1"/>
    <col min="6392" max="6392" width="9.85546875" style="134" customWidth="1"/>
    <col min="6393" max="6393" width="64.140625" style="134" customWidth="1"/>
    <col min="6394" max="6394" width="11.42578125" style="134" customWidth="1"/>
    <col min="6395" max="6395" width="12.85546875" style="134" customWidth="1"/>
    <col min="6396" max="6396" width="15.42578125" style="134" customWidth="1"/>
    <col min="6397" max="6397" width="19.42578125" style="134" customWidth="1"/>
    <col min="6398" max="6398" width="13.85546875" style="134" customWidth="1"/>
    <col min="6399" max="6645" width="9.140625" style="134"/>
    <col min="6646" max="6646" width="3.42578125" style="134" customWidth="1"/>
    <col min="6647" max="6647" width="7" style="134" customWidth="1"/>
    <col min="6648" max="6648" width="9.85546875" style="134" customWidth="1"/>
    <col min="6649" max="6649" width="64.140625" style="134" customWidth="1"/>
    <col min="6650" max="6650" width="11.42578125" style="134" customWidth="1"/>
    <col min="6651" max="6651" width="12.85546875" style="134" customWidth="1"/>
    <col min="6652" max="6652" width="15.42578125" style="134" customWidth="1"/>
    <col min="6653" max="6653" width="19.42578125" style="134" customWidth="1"/>
    <col min="6654" max="6654" width="13.85546875" style="134" customWidth="1"/>
    <col min="6655" max="6901" width="9.140625" style="134"/>
    <col min="6902" max="6902" width="3.42578125" style="134" customWidth="1"/>
    <col min="6903" max="6903" width="7" style="134" customWidth="1"/>
    <col min="6904" max="6904" width="9.85546875" style="134" customWidth="1"/>
    <col min="6905" max="6905" width="64.140625" style="134" customWidth="1"/>
    <col min="6906" max="6906" width="11.42578125" style="134" customWidth="1"/>
    <col min="6907" max="6907" width="12.85546875" style="134" customWidth="1"/>
    <col min="6908" max="6908" width="15.42578125" style="134" customWidth="1"/>
    <col min="6909" max="6909" width="19.42578125" style="134" customWidth="1"/>
    <col min="6910" max="6910" width="13.85546875" style="134" customWidth="1"/>
    <col min="6911" max="7157" width="9.140625" style="134"/>
    <col min="7158" max="7158" width="3.42578125" style="134" customWidth="1"/>
    <col min="7159" max="7159" width="7" style="134" customWidth="1"/>
    <col min="7160" max="7160" width="9.85546875" style="134" customWidth="1"/>
    <col min="7161" max="7161" width="64.140625" style="134" customWidth="1"/>
    <col min="7162" max="7162" width="11.42578125" style="134" customWidth="1"/>
    <col min="7163" max="7163" width="12.85546875" style="134" customWidth="1"/>
    <col min="7164" max="7164" width="15.42578125" style="134" customWidth="1"/>
    <col min="7165" max="7165" width="19.42578125" style="134" customWidth="1"/>
    <col min="7166" max="7166" width="13.85546875" style="134" customWidth="1"/>
    <col min="7167" max="7413" width="9.140625" style="134"/>
    <col min="7414" max="7414" width="3.42578125" style="134" customWidth="1"/>
    <col min="7415" max="7415" width="7" style="134" customWidth="1"/>
    <col min="7416" max="7416" width="9.85546875" style="134" customWidth="1"/>
    <col min="7417" max="7417" width="64.140625" style="134" customWidth="1"/>
    <col min="7418" max="7418" width="11.42578125" style="134" customWidth="1"/>
    <col min="7419" max="7419" width="12.85546875" style="134" customWidth="1"/>
    <col min="7420" max="7420" width="15.42578125" style="134" customWidth="1"/>
    <col min="7421" max="7421" width="19.42578125" style="134" customWidth="1"/>
    <col min="7422" max="7422" width="13.85546875" style="134" customWidth="1"/>
    <col min="7423" max="7669" width="9.140625" style="134"/>
    <col min="7670" max="7670" width="3.42578125" style="134" customWidth="1"/>
    <col min="7671" max="7671" width="7" style="134" customWidth="1"/>
    <col min="7672" max="7672" width="9.85546875" style="134" customWidth="1"/>
    <col min="7673" max="7673" width="64.140625" style="134" customWidth="1"/>
    <col min="7674" max="7674" width="11.42578125" style="134" customWidth="1"/>
    <col min="7675" max="7675" width="12.85546875" style="134" customWidth="1"/>
    <col min="7676" max="7676" width="15.42578125" style="134" customWidth="1"/>
    <col min="7677" max="7677" width="19.42578125" style="134" customWidth="1"/>
    <col min="7678" max="7678" width="13.85546875" style="134" customWidth="1"/>
    <col min="7679" max="7925" width="9.140625" style="134"/>
    <col min="7926" max="7926" width="3.42578125" style="134" customWidth="1"/>
    <col min="7927" max="7927" width="7" style="134" customWidth="1"/>
    <col min="7928" max="7928" width="9.85546875" style="134" customWidth="1"/>
    <col min="7929" max="7929" width="64.140625" style="134" customWidth="1"/>
    <col min="7930" max="7930" width="11.42578125" style="134" customWidth="1"/>
    <col min="7931" max="7931" width="12.85546875" style="134" customWidth="1"/>
    <col min="7932" max="7932" width="15.42578125" style="134" customWidth="1"/>
    <col min="7933" max="7933" width="19.42578125" style="134" customWidth="1"/>
    <col min="7934" max="7934" width="13.85546875" style="134" customWidth="1"/>
    <col min="7935" max="8181" width="9.140625" style="134"/>
    <col min="8182" max="8182" width="3.42578125" style="134" customWidth="1"/>
    <col min="8183" max="8183" width="7" style="134" customWidth="1"/>
    <col min="8184" max="8184" width="9.85546875" style="134" customWidth="1"/>
    <col min="8185" max="8185" width="64.140625" style="134" customWidth="1"/>
    <col min="8186" max="8186" width="11.42578125" style="134" customWidth="1"/>
    <col min="8187" max="8187" width="12.85546875" style="134" customWidth="1"/>
    <col min="8188" max="8188" width="15.42578125" style="134" customWidth="1"/>
    <col min="8189" max="8189" width="19.42578125" style="134" customWidth="1"/>
    <col min="8190" max="8190" width="13.85546875" style="134" customWidth="1"/>
    <col min="8191" max="8437" width="9.140625" style="134"/>
    <col min="8438" max="8438" width="3.42578125" style="134" customWidth="1"/>
    <col min="8439" max="8439" width="7" style="134" customWidth="1"/>
    <col min="8440" max="8440" width="9.85546875" style="134" customWidth="1"/>
    <col min="8441" max="8441" width="64.140625" style="134" customWidth="1"/>
    <col min="8442" max="8442" width="11.42578125" style="134" customWidth="1"/>
    <col min="8443" max="8443" width="12.85546875" style="134" customWidth="1"/>
    <col min="8444" max="8444" width="15.42578125" style="134" customWidth="1"/>
    <col min="8445" max="8445" width="19.42578125" style="134" customWidth="1"/>
    <col min="8446" max="8446" width="13.85546875" style="134" customWidth="1"/>
    <col min="8447" max="8693" width="9.140625" style="134"/>
    <col min="8694" max="8694" width="3.42578125" style="134" customWidth="1"/>
    <col min="8695" max="8695" width="7" style="134" customWidth="1"/>
    <col min="8696" max="8696" width="9.85546875" style="134" customWidth="1"/>
    <col min="8697" max="8697" width="64.140625" style="134" customWidth="1"/>
    <col min="8698" max="8698" width="11.42578125" style="134" customWidth="1"/>
    <col min="8699" max="8699" width="12.85546875" style="134" customWidth="1"/>
    <col min="8700" max="8700" width="15.42578125" style="134" customWidth="1"/>
    <col min="8701" max="8701" width="19.42578125" style="134" customWidth="1"/>
    <col min="8702" max="8702" width="13.85546875" style="134" customWidth="1"/>
    <col min="8703" max="8949" width="9.140625" style="134"/>
    <col min="8950" max="8950" width="3.42578125" style="134" customWidth="1"/>
    <col min="8951" max="8951" width="7" style="134" customWidth="1"/>
    <col min="8952" max="8952" width="9.85546875" style="134" customWidth="1"/>
    <col min="8953" max="8953" width="64.140625" style="134" customWidth="1"/>
    <col min="8954" max="8954" width="11.42578125" style="134" customWidth="1"/>
    <col min="8955" max="8955" width="12.85546875" style="134" customWidth="1"/>
    <col min="8956" max="8956" width="15.42578125" style="134" customWidth="1"/>
    <col min="8957" max="8957" width="19.42578125" style="134" customWidth="1"/>
    <col min="8958" max="8958" width="13.85546875" style="134" customWidth="1"/>
    <col min="8959" max="9205" width="9.140625" style="134"/>
    <col min="9206" max="9206" width="3.42578125" style="134" customWidth="1"/>
    <col min="9207" max="9207" width="7" style="134" customWidth="1"/>
    <col min="9208" max="9208" width="9.85546875" style="134" customWidth="1"/>
    <col min="9209" max="9209" width="64.140625" style="134" customWidth="1"/>
    <col min="9210" max="9210" width="11.42578125" style="134" customWidth="1"/>
    <col min="9211" max="9211" width="12.85546875" style="134" customWidth="1"/>
    <col min="9212" max="9212" width="15.42578125" style="134" customWidth="1"/>
    <col min="9213" max="9213" width="19.42578125" style="134" customWidth="1"/>
    <col min="9214" max="9214" width="13.85546875" style="134" customWidth="1"/>
    <col min="9215" max="9461" width="9.140625" style="134"/>
    <col min="9462" max="9462" width="3.42578125" style="134" customWidth="1"/>
    <col min="9463" max="9463" width="7" style="134" customWidth="1"/>
    <col min="9464" max="9464" width="9.85546875" style="134" customWidth="1"/>
    <col min="9465" max="9465" width="64.140625" style="134" customWidth="1"/>
    <col min="9466" max="9466" width="11.42578125" style="134" customWidth="1"/>
    <col min="9467" max="9467" width="12.85546875" style="134" customWidth="1"/>
    <col min="9468" max="9468" width="15.42578125" style="134" customWidth="1"/>
    <col min="9469" max="9469" width="19.42578125" style="134" customWidth="1"/>
    <col min="9470" max="9470" width="13.85546875" style="134" customWidth="1"/>
    <col min="9471" max="9717" width="9.140625" style="134"/>
    <col min="9718" max="9718" width="3.42578125" style="134" customWidth="1"/>
    <col min="9719" max="9719" width="7" style="134" customWidth="1"/>
    <col min="9720" max="9720" width="9.85546875" style="134" customWidth="1"/>
    <col min="9721" max="9721" width="64.140625" style="134" customWidth="1"/>
    <col min="9722" max="9722" width="11.42578125" style="134" customWidth="1"/>
    <col min="9723" max="9723" width="12.85546875" style="134" customWidth="1"/>
    <col min="9724" max="9724" width="15.42578125" style="134" customWidth="1"/>
    <col min="9725" max="9725" width="19.42578125" style="134" customWidth="1"/>
    <col min="9726" max="9726" width="13.85546875" style="134" customWidth="1"/>
    <col min="9727" max="9973" width="9.140625" style="134"/>
    <col min="9974" max="9974" width="3.42578125" style="134" customWidth="1"/>
    <col min="9975" max="9975" width="7" style="134" customWidth="1"/>
    <col min="9976" max="9976" width="9.85546875" style="134" customWidth="1"/>
    <col min="9977" max="9977" width="64.140625" style="134" customWidth="1"/>
    <col min="9978" max="9978" width="11.42578125" style="134" customWidth="1"/>
    <col min="9979" max="9979" width="12.85546875" style="134" customWidth="1"/>
    <col min="9980" max="9980" width="15.42578125" style="134" customWidth="1"/>
    <col min="9981" max="9981" width="19.42578125" style="134" customWidth="1"/>
    <col min="9982" max="9982" width="13.85546875" style="134" customWidth="1"/>
    <col min="9983" max="10229" width="9.140625" style="134"/>
    <col min="10230" max="10230" width="3.42578125" style="134" customWidth="1"/>
    <col min="10231" max="10231" width="7" style="134" customWidth="1"/>
    <col min="10232" max="10232" width="9.85546875" style="134" customWidth="1"/>
    <col min="10233" max="10233" width="64.140625" style="134" customWidth="1"/>
    <col min="10234" max="10234" width="11.42578125" style="134" customWidth="1"/>
    <col min="10235" max="10235" width="12.85546875" style="134" customWidth="1"/>
    <col min="10236" max="10236" width="15.42578125" style="134" customWidth="1"/>
    <col min="10237" max="10237" width="19.42578125" style="134" customWidth="1"/>
    <col min="10238" max="10238" width="13.85546875" style="134" customWidth="1"/>
    <col min="10239" max="10485" width="9.140625" style="134"/>
    <col min="10486" max="10486" width="3.42578125" style="134" customWidth="1"/>
    <col min="10487" max="10487" width="7" style="134" customWidth="1"/>
    <col min="10488" max="10488" width="9.85546875" style="134" customWidth="1"/>
    <col min="10489" max="10489" width="64.140625" style="134" customWidth="1"/>
    <col min="10490" max="10490" width="11.42578125" style="134" customWidth="1"/>
    <col min="10491" max="10491" width="12.85546875" style="134" customWidth="1"/>
    <col min="10492" max="10492" width="15.42578125" style="134" customWidth="1"/>
    <col min="10493" max="10493" width="19.42578125" style="134" customWidth="1"/>
    <col min="10494" max="10494" width="13.85546875" style="134" customWidth="1"/>
    <col min="10495" max="10741" width="9.140625" style="134"/>
    <col min="10742" max="10742" width="3.42578125" style="134" customWidth="1"/>
    <col min="10743" max="10743" width="7" style="134" customWidth="1"/>
    <col min="10744" max="10744" width="9.85546875" style="134" customWidth="1"/>
    <col min="10745" max="10745" width="64.140625" style="134" customWidth="1"/>
    <col min="10746" max="10746" width="11.42578125" style="134" customWidth="1"/>
    <col min="10747" max="10747" width="12.85546875" style="134" customWidth="1"/>
    <col min="10748" max="10748" width="15.42578125" style="134" customWidth="1"/>
    <col min="10749" max="10749" width="19.42578125" style="134" customWidth="1"/>
    <col min="10750" max="10750" width="13.85546875" style="134" customWidth="1"/>
    <col min="10751" max="10997" width="9.140625" style="134"/>
    <col min="10998" max="10998" width="3.42578125" style="134" customWidth="1"/>
    <col min="10999" max="10999" width="7" style="134" customWidth="1"/>
    <col min="11000" max="11000" width="9.85546875" style="134" customWidth="1"/>
    <col min="11001" max="11001" width="64.140625" style="134" customWidth="1"/>
    <col min="11002" max="11002" width="11.42578125" style="134" customWidth="1"/>
    <col min="11003" max="11003" width="12.85546875" style="134" customWidth="1"/>
    <col min="11004" max="11004" width="15.42578125" style="134" customWidth="1"/>
    <col min="11005" max="11005" width="19.42578125" style="134" customWidth="1"/>
    <col min="11006" max="11006" width="13.85546875" style="134" customWidth="1"/>
    <col min="11007" max="11253" width="9.140625" style="134"/>
    <col min="11254" max="11254" width="3.42578125" style="134" customWidth="1"/>
    <col min="11255" max="11255" width="7" style="134" customWidth="1"/>
    <col min="11256" max="11256" width="9.85546875" style="134" customWidth="1"/>
    <col min="11257" max="11257" width="64.140625" style="134" customWidth="1"/>
    <col min="11258" max="11258" width="11.42578125" style="134" customWidth="1"/>
    <col min="11259" max="11259" width="12.85546875" style="134" customWidth="1"/>
    <col min="11260" max="11260" width="15.42578125" style="134" customWidth="1"/>
    <col min="11261" max="11261" width="19.42578125" style="134" customWidth="1"/>
    <col min="11262" max="11262" width="13.85546875" style="134" customWidth="1"/>
    <col min="11263" max="11509" width="9.140625" style="134"/>
    <col min="11510" max="11510" width="3.42578125" style="134" customWidth="1"/>
    <col min="11511" max="11511" width="7" style="134" customWidth="1"/>
    <col min="11512" max="11512" width="9.85546875" style="134" customWidth="1"/>
    <col min="11513" max="11513" width="64.140625" style="134" customWidth="1"/>
    <col min="11514" max="11514" width="11.42578125" style="134" customWidth="1"/>
    <col min="11515" max="11515" width="12.85546875" style="134" customWidth="1"/>
    <col min="11516" max="11516" width="15.42578125" style="134" customWidth="1"/>
    <col min="11517" max="11517" width="19.42578125" style="134" customWidth="1"/>
    <col min="11518" max="11518" width="13.85546875" style="134" customWidth="1"/>
    <col min="11519" max="11765" width="9.140625" style="134"/>
    <col min="11766" max="11766" width="3.42578125" style="134" customWidth="1"/>
    <col min="11767" max="11767" width="7" style="134" customWidth="1"/>
    <col min="11768" max="11768" width="9.85546875" style="134" customWidth="1"/>
    <col min="11769" max="11769" width="64.140625" style="134" customWidth="1"/>
    <col min="11770" max="11770" width="11.42578125" style="134" customWidth="1"/>
    <col min="11771" max="11771" width="12.85546875" style="134" customWidth="1"/>
    <col min="11772" max="11772" width="15.42578125" style="134" customWidth="1"/>
    <col min="11773" max="11773" width="19.42578125" style="134" customWidth="1"/>
    <col min="11774" max="11774" width="13.85546875" style="134" customWidth="1"/>
    <col min="11775" max="12021" width="9.140625" style="134"/>
    <col min="12022" max="12022" width="3.42578125" style="134" customWidth="1"/>
    <col min="12023" max="12023" width="7" style="134" customWidth="1"/>
    <col min="12024" max="12024" width="9.85546875" style="134" customWidth="1"/>
    <col min="12025" max="12025" width="64.140625" style="134" customWidth="1"/>
    <col min="12026" max="12026" width="11.42578125" style="134" customWidth="1"/>
    <col min="12027" max="12027" width="12.85546875" style="134" customWidth="1"/>
    <col min="12028" max="12028" width="15.42578125" style="134" customWidth="1"/>
    <col min="12029" max="12029" width="19.42578125" style="134" customWidth="1"/>
    <col min="12030" max="12030" width="13.85546875" style="134" customWidth="1"/>
    <col min="12031" max="12277" width="9.140625" style="134"/>
    <col min="12278" max="12278" width="3.42578125" style="134" customWidth="1"/>
    <col min="12279" max="12279" width="7" style="134" customWidth="1"/>
    <col min="12280" max="12280" width="9.85546875" style="134" customWidth="1"/>
    <col min="12281" max="12281" width="64.140625" style="134" customWidth="1"/>
    <col min="12282" max="12282" width="11.42578125" style="134" customWidth="1"/>
    <col min="12283" max="12283" width="12.85546875" style="134" customWidth="1"/>
    <col min="12284" max="12284" width="15.42578125" style="134" customWidth="1"/>
    <col min="12285" max="12285" width="19.42578125" style="134" customWidth="1"/>
    <col min="12286" max="12286" width="13.85546875" style="134" customWidth="1"/>
    <col min="12287" max="12533" width="9.140625" style="134"/>
    <col min="12534" max="12534" width="3.42578125" style="134" customWidth="1"/>
    <col min="12535" max="12535" width="7" style="134" customWidth="1"/>
    <col min="12536" max="12536" width="9.85546875" style="134" customWidth="1"/>
    <col min="12537" max="12537" width="64.140625" style="134" customWidth="1"/>
    <col min="12538" max="12538" width="11.42578125" style="134" customWidth="1"/>
    <col min="12539" max="12539" width="12.85546875" style="134" customWidth="1"/>
    <col min="12540" max="12540" width="15.42578125" style="134" customWidth="1"/>
    <col min="12541" max="12541" width="19.42578125" style="134" customWidth="1"/>
    <col min="12542" max="12542" width="13.85546875" style="134" customWidth="1"/>
    <col min="12543" max="12789" width="9.140625" style="134"/>
    <col min="12790" max="12790" width="3.42578125" style="134" customWidth="1"/>
    <col min="12791" max="12791" width="7" style="134" customWidth="1"/>
    <col min="12792" max="12792" width="9.85546875" style="134" customWidth="1"/>
    <col min="12793" max="12793" width="64.140625" style="134" customWidth="1"/>
    <col min="12794" max="12794" width="11.42578125" style="134" customWidth="1"/>
    <col min="12795" max="12795" width="12.85546875" style="134" customWidth="1"/>
    <col min="12796" max="12796" width="15.42578125" style="134" customWidth="1"/>
    <col min="12797" max="12797" width="19.42578125" style="134" customWidth="1"/>
    <col min="12798" max="12798" width="13.85546875" style="134" customWidth="1"/>
    <col min="12799" max="13045" width="9.140625" style="134"/>
    <col min="13046" max="13046" width="3.42578125" style="134" customWidth="1"/>
    <col min="13047" max="13047" width="7" style="134" customWidth="1"/>
    <col min="13048" max="13048" width="9.85546875" style="134" customWidth="1"/>
    <col min="13049" max="13049" width="64.140625" style="134" customWidth="1"/>
    <col min="13050" max="13050" width="11.42578125" style="134" customWidth="1"/>
    <col min="13051" max="13051" width="12.85546875" style="134" customWidth="1"/>
    <col min="13052" max="13052" width="15.42578125" style="134" customWidth="1"/>
    <col min="13053" max="13053" width="19.42578125" style="134" customWidth="1"/>
    <col min="13054" max="13054" width="13.85546875" style="134" customWidth="1"/>
    <col min="13055" max="13301" width="9.140625" style="134"/>
    <col min="13302" max="13302" width="3.42578125" style="134" customWidth="1"/>
    <col min="13303" max="13303" width="7" style="134" customWidth="1"/>
    <col min="13304" max="13304" width="9.85546875" style="134" customWidth="1"/>
    <col min="13305" max="13305" width="64.140625" style="134" customWidth="1"/>
    <col min="13306" max="13306" width="11.42578125" style="134" customWidth="1"/>
    <col min="13307" max="13307" width="12.85546875" style="134" customWidth="1"/>
    <col min="13308" max="13308" width="15.42578125" style="134" customWidth="1"/>
    <col min="13309" max="13309" width="19.42578125" style="134" customWidth="1"/>
    <col min="13310" max="13310" width="13.85546875" style="134" customWidth="1"/>
    <col min="13311" max="13557" width="9.140625" style="134"/>
    <col min="13558" max="13558" width="3.42578125" style="134" customWidth="1"/>
    <col min="13559" max="13559" width="7" style="134" customWidth="1"/>
    <col min="13560" max="13560" width="9.85546875" style="134" customWidth="1"/>
    <col min="13561" max="13561" width="64.140625" style="134" customWidth="1"/>
    <col min="13562" max="13562" width="11.42578125" style="134" customWidth="1"/>
    <col min="13563" max="13563" width="12.85546875" style="134" customWidth="1"/>
    <col min="13564" max="13564" width="15.42578125" style="134" customWidth="1"/>
    <col min="13565" max="13565" width="19.42578125" style="134" customWidth="1"/>
    <col min="13566" max="13566" width="13.85546875" style="134" customWidth="1"/>
    <col min="13567" max="13813" width="9.140625" style="134"/>
    <col min="13814" max="13814" width="3.42578125" style="134" customWidth="1"/>
    <col min="13815" max="13815" width="7" style="134" customWidth="1"/>
    <col min="13816" max="13816" width="9.85546875" style="134" customWidth="1"/>
    <col min="13817" max="13817" width="64.140625" style="134" customWidth="1"/>
    <col min="13818" max="13818" width="11.42578125" style="134" customWidth="1"/>
    <col min="13819" max="13819" width="12.85546875" style="134" customWidth="1"/>
    <col min="13820" max="13820" width="15.42578125" style="134" customWidth="1"/>
    <col min="13821" max="13821" width="19.42578125" style="134" customWidth="1"/>
    <col min="13822" max="13822" width="13.85546875" style="134" customWidth="1"/>
    <col min="13823" max="14069" width="9.140625" style="134"/>
    <col min="14070" max="14070" width="3.42578125" style="134" customWidth="1"/>
    <col min="14071" max="14071" width="7" style="134" customWidth="1"/>
    <col min="14072" max="14072" width="9.85546875" style="134" customWidth="1"/>
    <col min="14073" max="14073" width="64.140625" style="134" customWidth="1"/>
    <col min="14074" max="14074" width="11.42578125" style="134" customWidth="1"/>
    <col min="14075" max="14075" width="12.85546875" style="134" customWidth="1"/>
    <col min="14076" max="14076" width="15.42578125" style="134" customWidth="1"/>
    <col min="14077" max="14077" width="19.42578125" style="134" customWidth="1"/>
    <col min="14078" max="14078" width="13.85546875" style="134" customWidth="1"/>
    <col min="14079" max="14325" width="9.140625" style="134"/>
    <col min="14326" max="14326" width="3.42578125" style="134" customWidth="1"/>
    <col min="14327" max="14327" width="7" style="134" customWidth="1"/>
    <col min="14328" max="14328" width="9.85546875" style="134" customWidth="1"/>
    <col min="14329" max="14329" width="64.140625" style="134" customWidth="1"/>
    <col min="14330" max="14330" width="11.42578125" style="134" customWidth="1"/>
    <col min="14331" max="14331" width="12.85546875" style="134" customWidth="1"/>
    <col min="14332" max="14332" width="15.42578125" style="134" customWidth="1"/>
    <col min="14333" max="14333" width="19.42578125" style="134" customWidth="1"/>
    <col min="14334" max="14334" width="13.85546875" style="134" customWidth="1"/>
    <col min="14335" max="14581" width="9.140625" style="134"/>
    <col min="14582" max="14582" width="3.42578125" style="134" customWidth="1"/>
    <col min="14583" max="14583" width="7" style="134" customWidth="1"/>
    <col min="14584" max="14584" width="9.85546875" style="134" customWidth="1"/>
    <col min="14585" max="14585" width="64.140625" style="134" customWidth="1"/>
    <col min="14586" max="14586" width="11.42578125" style="134" customWidth="1"/>
    <col min="14587" max="14587" width="12.85546875" style="134" customWidth="1"/>
    <col min="14588" max="14588" width="15.42578125" style="134" customWidth="1"/>
    <col min="14589" max="14589" width="19.42578125" style="134" customWidth="1"/>
    <col min="14590" max="14590" width="13.85546875" style="134" customWidth="1"/>
    <col min="14591" max="14837" width="9.140625" style="134"/>
    <col min="14838" max="14838" width="3.42578125" style="134" customWidth="1"/>
    <col min="14839" max="14839" width="7" style="134" customWidth="1"/>
    <col min="14840" max="14840" width="9.85546875" style="134" customWidth="1"/>
    <col min="14841" max="14841" width="64.140625" style="134" customWidth="1"/>
    <col min="14842" max="14842" width="11.42578125" style="134" customWidth="1"/>
    <col min="14843" max="14843" width="12.85546875" style="134" customWidth="1"/>
    <col min="14844" max="14844" width="15.42578125" style="134" customWidth="1"/>
    <col min="14845" max="14845" width="19.42578125" style="134" customWidth="1"/>
    <col min="14846" max="14846" width="13.85546875" style="134" customWidth="1"/>
    <col min="14847" max="15093" width="9.140625" style="134"/>
    <col min="15094" max="15094" width="3.42578125" style="134" customWidth="1"/>
    <col min="15095" max="15095" width="7" style="134" customWidth="1"/>
    <col min="15096" max="15096" width="9.85546875" style="134" customWidth="1"/>
    <col min="15097" max="15097" width="64.140625" style="134" customWidth="1"/>
    <col min="15098" max="15098" width="11.42578125" style="134" customWidth="1"/>
    <col min="15099" max="15099" width="12.85546875" style="134" customWidth="1"/>
    <col min="15100" max="15100" width="15.42578125" style="134" customWidth="1"/>
    <col min="15101" max="15101" width="19.42578125" style="134" customWidth="1"/>
    <col min="15102" max="15102" width="13.85546875" style="134" customWidth="1"/>
    <col min="15103" max="15349" width="9.140625" style="134"/>
    <col min="15350" max="15350" width="3.42578125" style="134" customWidth="1"/>
    <col min="15351" max="15351" width="7" style="134" customWidth="1"/>
    <col min="15352" max="15352" width="9.85546875" style="134" customWidth="1"/>
    <col min="15353" max="15353" width="64.140625" style="134" customWidth="1"/>
    <col min="15354" max="15354" width="11.42578125" style="134" customWidth="1"/>
    <col min="15355" max="15355" width="12.85546875" style="134" customWidth="1"/>
    <col min="15356" max="15356" width="15.42578125" style="134" customWidth="1"/>
    <col min="15357" max="15357" width="19.42578125" style="134" customWidth="1"/>
    <col min="15358" max="15358" width="13.85546875" style="134" customWidth="1"/>
    <col min="15359" max="15605" width="9.140625" style="134"/>
    <col min="15606" max="15606" width="3.42578125" style="134" customWidth="1"/>
    <col min="15607" max="15607" width="7" style="134" customWidth="1"/>
    <col min="15608" max="15608" width="9.85546875" style="134" customWidth="1"/>
    <col min="15609" max="15609" width="64.140625" style="134" customWidth="1"/>
    <col min="15610" max="15610" width="11.42578125" style="134" customWidth="1"/>
    <col min="15611" max="15611" width="12.85546875" style="134" customWidth="1"/>
    <col min="15612" max="15612" width="15.42578125" style="134" customWidth="1"/>
    <col min="15613" max="15613" width="19.42578125" style="134" customWidth="1"/>
    <col min="15614" max="15614" width="13.85546875" style="134" customWidth="1"/>
    <col min="15615" max="15861" width="9.140625" style="134"/>
    <col min="15862" max="15862" width="3.42578125" style="134" customWidth="1"/>
    <col min="15863" max="15863" width="7" style="134" customWidth="1"/>
    <col min="15864" max="15864" width="9.85546875" style="134" customWidth="1"/>
    <col min="15865" max="15865" width="64.140625" style="134" customWidth="1"/>
    <col min="15866" max="15866" width="11.42578125" style="134" customWidth="1"/>
    <col min="15867" max="15867" width="12.85546875" style="134" customWidth="1"/>
    <col min="15868" max="15868" width="15.42578125" style="134" customWidth="1"/>
    <col min="15869" max="15869" width="19.42578125" style="134" customWidth="1"/>
    <col min="15870" max="15870" width="13.85546875" style="134" customWidth="1"/>
    <col min="15871" max="16117" width="9.140625" style="134"/>
    <col min="16118" max="16118" width="3.42578125" style="134" customWidth="1"/>
    <col min="16119" max="16119" width="7" style="134" customWidth="1"/>
    <col min="16120" max="16120" width="9.85546875" style="134" customWidth="1"/>
    <col min="16121" max="16121" width="64.140625" style="134" customWidth="1"/>
    <col min="16122" max="16122" width="11.42578125" style="134" customWidth="1"/>
    <col min="16123" max="16123" width="12.85546875" style="134" customWidth="1"/>
    <col min="16124" max="16124" width="15.42578125" style="134" customWidth="1"/>
    <col min="16125" max="16125" width="19.42578125" style="134" customWidth="1"/>
    <col min="16126" max="16126" width="13.85546875" style="134" customWidth="1"/>
    <col min="16127" max="16384" width="9.140625" style="134"/>
  </cols>
  <sheetData>
    <row r="1" spans="2:8" ht="12" customHeight="1" thickBot="1" x14ac:dyDescent="0.4"/>
    <row r="2" spans="2:8" ht="84.75" customHeight="1" thickBot="1" x14ac:dyDescent="0.3">
      <c r="B2" s="903" t="s">
        <v>384</v>
      </c>
      <c r="C2" s="904"/>
      <c r="D2" s="904"/>
      <c r="E2" s="904"/>
      <c r="F2" s="904"/>
      <c r="G2" s="904"/>
      <c r="H2" s="905"/>
    </row>
    <row r="3" spans="2:8" ht="25.5" customHeight="1" thickBot="1" x14ac:dyDescent="0.3">
      <c r="B3" s="906" t="s">
        <v>0</v>
      </c>
      <c r="C3" s="907"/>
      <c r="D3" s="907"/>
      <c r="E3" s="907"/>
      <c r="F3" s="907"/>
      <c r="G3" s="907"/>
      <c r="H3" s="908"/>
    </row>
    <row r="4" spans="2:8" ht="24.95" customHeight="1" thickBot="1" x14ac:dyDescent="0.3">
      <c r="B4" s="909" t="s">
        <v>74</v>
      </c>
      <c r="C4" s="910"/>
      <c r="D4" s="910"/>
      <c r="E4" s="910"/>
      <c r="F4" s="910"/>
      <c r="G4" s="910"/>
      <c r="H4" s="911"/>
    </row>
    <row r="5" spans="2:8" ht="24" customHeight="1" thickBot="1" x14ac:dyDescent="0.4">
      <c r="B5" s="13"/>
      <c r="C5" s="14"/>
      <c r="D5" s="141" t="s">
        <v>1</v>
      </c>
      <c r="E5" s="248"/>
      <c r="F5" s="248"/>
      <c r="G5" s="261"/>
      <c r="H5" s="262"/>
    </row>
    <row r="6" spans="2:8" ht="60" customHeight="1" x14ac:dyDescent="0.25">
      <c r="B6" s="15"/>
      <c r="C6" s="16" t="s">
        <v>2</v>
      </c>
      <c r="D6" s="912" t="s">
        <v>3</v>
      </c>
      <c r="E6" s="913"/>
      <c r="F6" s="913"/>
      <c r="G6" s="913"/>
      <c r="H6" s="914"/>
    </row>
    <row r="7" spans="2:8" ht="142.5" customHeight="1" x14ac:dyDescent="0.25">
      <c r="B7" s="17"/>
      <c r="C7" s="3" t="s">
        <v>4</v>
      </c>
      <c r="D7" s="894" t="s">
        <v>5</v>
      </c>
      <c r="E7" s="894"/>
      <c r="F7" s="894"/>
      <c r="G7" s="894"/>
      <c r="H7" s="895"/>
    </row>
    <row r="8" spans="2:8" ht="88.5" customHeight="1" x14ac:dyDescent="0.25">
      <c r="B8" s="40"/>
      <c r="C8" s="3" t="s">
        <v>6</v>
      </c>
      <c r="D8" s="894" t="s">
        <v>7</v>
      </c>
      <c r="E8" s="894"/>
      <c r="F8" s="894"/>
      <c r="G8" s="894"/>
      <c r="H8" s="895"/>
    </row>
    <row r="9" spans="2:8" ht="87.75" customHeight="1" x14ac:dyDescent="0.25">
      <c r="B9" s="40"/>
      <c r="C9" s="3" t="s">
        <v>8</v>
      </c>
      <c r="D9" s="894" t="s">
        <v>64</v>
      </c>
      <c r="E9" s="894"/>
      <c r="F9" s="894"/>
      <c r="G9" s="894"/>
      <c r="H9" s="895"/>
    </row>
    <row r="10" spans="2:8" ht="141.75" customHeight="1" x14ac:dyDescent="0.25">
      <c r="B10" s="40"/>
      <c r="C10" s="3" t="s">
        <v>9</v>
      </c>
      <c r="D10" s="894" t="s">
        <v>47</v>
      </c>
      <c r="E10" s="894"/>
      <c r="F10" s="894"/>
      <c r="G10" s="894"/>
      <c r="H10" s="895"/>
    </row>
    <row r="11" spans="2:8" ht="84" customHeight="1" x14ac:dyDescent="0.25">
      <c r="B11" s="40"/>
      <c r="C11" s="3" t="s">
        <v>10</v>
      </c>
      <c r="D11" s="894" t="s">
        <v>48</v>
      </c>
      <c r="E11" s="894"/>
      <c r="F11" s="894"/>
      <c r="G11" s="894"/>
      <c r="H11" s="895"/>
    </row>
    <row r="12" spans="2:8" ht="48.75" customHeight="1" x14ac:dyDescent="0.25">
      <c r="B12" s="40"/>
      <c r="C12" s="3" t="s">
        <v>11</v>
      </c>
      <c r="D12" s="894" t="s">
        <v>12</v>
      </c>
      <c r="E12" s="894"/>
      <c r="F12" s="894"/>
      <c r="G12" s="894"/>
      <c r="H12" s="895"/>
    </row>
    <row r="13" spans="2:8" ht="149.25" customHeight="1" x14ac:dyDescent="0.25">
      <c r="B13" s="40"/>
      <c r="C13" s="3" t="s">
        <v>13</v>
      </c>
      <c r="D13" s="894" t="s">
        <v>372</v>
      </c>
      <c r="E13" s="894"/>
      <c r="F13" s="894"/>
      <c r="G13" s="894"/>
      <c r="H13" s="895"/>
    </row>
    <row r="14" spans="2:8" ht="84.75" customHeight="1" x14ac:dyDescent="0.25">
      <c r="B14" s="40"/>
      <c r="C14" s="12" t="s">
        <v>14</v>
      </c>
      <c r="D14" s="894" t="s">
        <v>15</v>
      </c>
      <c r="E14" s="894"/>
      <c r="F14" s="894"/>
      <c r="G14" s="894"/>
      <c r="H14" s="895"/>
    </row>
    <row r="15" spans="2:8" ht="108.75" customHeight="1" x14ac:dyDescent="0.25">
      <c r="B15" s="40"/>
      <c r="C15" s="3" t="s">
        <v>16</v>
      </c>
      <c r="D15" s="894" t="s">
        <v>73</v>
      </c>
      <c r="E15" s="894"/>
      <c r="F15" s="894"/>
      <c r="G15" s="894"/>
      <c r="H15" s="895"/>
    </row>
    <row r="16" spans="2:8" ht="180.75" customHeight="1" x14ac:dyDescent="0.25">
      <c r="B16" s="40"/>
      <c r="C16" s="3" t="s">
        <v>17</v>
      </c>
      <c r="D16" s="894" t="s">
        <v>18</v>
      </c>
      <c r="E16" s="894"/>
      <c r="F16" s="894"/>
      <c r="G16" s="894"/>
      <c r="H16" s="895"/>
    </row>
    <row r="17" spans="2:33" ht="145.5" customHeight="1" x14ac:dyDescent="0.25">
      <c r="B17" s="40"/>
      <c r="C17" s="3" t="s">
        <v>19</v>
      </c>
      <c r="D17" s="894" t="s">
        <v>20</v>
      </c>
      <c r="E17" s="894"/>
      <c r="F17" s="894"/>
      <c r="G17" s="894"/>
      <c r="H17" s="895"/>
    </row>
    <row r="18" spans="2:33" ht="106.5" customHeight="1" x14ac:dyDescent="0.25">
      <c r="B18" s="40"/>
      <c r="C18" s="3" t="s">
        <v>21</v>
      </c>
      <c r="D18" s="894" t="s">
        <v>22</v>
      </c>
      <c r="E18" s="894"/>
      <c r="F18" s="894"/>
      <c r="G18" s="894"/>
      <c r="H18" s="895"/>
    </row>
    <row r="19" spans="2:33" ht="86.25" customHeight="1" x14ac:dyDescent="0.25">
      <c r="B19" s="40"/>
      <c r="C19" s="3" t="s">
        <v>23</v>
      </c>
      <c r="D19" s="894" t="s">
        <v>371</v>
      </c>
      <c r="E19" s="894"/>
      <c r="F19" s="894"/>
      <c r="G19" s="894"/>
      <c r="H19" s="895"/>
    </row>
    <row r="20" spans="2:33" ht="70.5" customHeight="1" thickBot="1" x14ac:dyDescent="0.3">
      <c r="B20" s="18"/>
      <c r="C20" s="19" t="s">
        <v>24</v>
      </c>
      <c r="D20" s="896" t="s">
        <v>66</v>
      </c>
      <c r="E20" s="896"/>
      <c r="F20" s="896"/>
      <c r="G20" s="896"/>
      <c r="H20" s="897"/>
    </row>
    <row r="21" spans="2:33" ht="56.25" x14ac:dyDescent="0.25">
      <c r="B21" s="15" t="s">
        <v>25</v>
      </c>
      <c r="C21" s="20" t="s">
        <v>376</v>
      </c>
      <c r="D21" s="20" t="s">
        <v>26</v>
      </c>
      <c r="E21" s="20" t="s">
        <v>27</v>
      </c>
      <c r="F21" s="1" t="s">
        <v>28</v>
      </c>
      <c r="G21" s="148" t="s">
        <v>457</v>
      </c>
      <c r="H21" s="149" t="s">
        <v>29</v>
      </c>
    </row>
    <row r="22" spans="2:33" ht="19.5" thickBot="1" x14ac:dyDescent="0.4">
      <c r="B22" s="74">
        <v>1</v>
      </c>
      <c r="C22" s="75">
        <v>2</v>
      </c>
      <c r="D22" s="75">
        <v>3</v>
      </c>
      <c r="E22" s="249">
        <v>4</v>
      </c>
      <c r="F22" s="249">
        <v>5</v>
      </c>
      <c r="G22" s="263">
        <v>6</v>
      </c>
      <c r="H22" s="264">
        <v>7</v>
      </c>
    </row>
    <row r="23" spans="2:33" ht="24.95" customHeight="1" x14ac:dyDescent="0.35">
      <c r="B23" s="15"/>
      <c r="C23" s="20"/>
      <c r="D23" s="226" t="s">
        <v>30</v>
      </c>
      <c r="E23" s="483"/>
      <c r="F23" s="484"/>
      <c r="G23" s="485"/>
      <c r="H23" s="486"/>
    </row>
    <row r="24" spans="2:33" ht="24.95" customHeight="1" x14ac:dyDescent="0.35">
      <c r="B24" s="73">
        <v>1</v>
      </c>
      <c r="C24" s="71" t="s">
        <v>52</v>
      </c>
      <c r="D24" s="196" t="s">
        <v>31</v>
      </c>
      <c r="E24" s="183" t="s">
        <v>32</v>
      </c>
      <c r="F24" s="83">
        <v>1</v>
      </c>
      <c r="G24" s="213">
        <v>0</v>
      </c>
      <c r="H24" s="360">
        <f t="shared" ref="H24:H29" si="0">F24*G24</f>
        <v>0</v>
      </c>
    </row>
    <row r="25" spans="2:33" ht="42" customHeight="1" x14ac:dyDescent="0.35">
      <c r="B25" s="36">
        <v>2</v>
      </c>
      <c r="C25" s="35" t="s">
        <v>44</v>
      </c>
      <c r="D25" s="66" t="s">
        <v>33</v>
      </c>
      <c r="E25" s="37" t="s">
        <v>32</v>
      </c>
      <c r="F25" s="38">
        <v>1</v>
      </c>
      <c r="G25" s="213">
        <v>0</v>
      </c>
      <c r="H25" s="360">
        <f t="shared" si="0"/>
        <v>0</v>
      </c>
    </row>
    <row r="26" spans="2:33" ht="24.95" customHeight="1" x14ac:dyDescent="0.35">
      <c r="B26" s="36">
        <v>3</v>
      </c>
      <c r="C26" s="39" t="s">
        <v>53</v>
      </c>
      <c r="D26" s="66" t="s">
        <v>34</v>
      </c>
      <c r="E26" s="250" t="s">
        <v>32</v>
      </c>
      <c r="F26" s="38">
        <v>1</v>
      </c>
      <c r="G26" s="213">
        <v>0</v>
      </c>
      <c r="H26" s="360">
        <f t="shared" si="0"/>
        <v>0</v>
      </c>
    </row>
    <row r="27" spans="2:33" ht="71.25" customHeight="1" x14ac:dyDescent="0.35">
      <c r="B27" s="36">
        <v>4</v>
      </c>
      <c r="C27" s="39" t="s">
        <v>54</v>
      </c>
      <c r="D27" s="66" t="s">
        <v>466</v>
      </c>
      <c r="E27" s="37" t="s">
        <v>32</v>
      </c>
      <c r="F27" s="38">
        <v>1</v>
      </c>
      <c r="G27" s="213">
        <v>0</v>
      </c>
      <c r="H27" s="360">
        <f t="shared" si="0"/>
        <v>0</v>
      </c>
    </row>
    <row r="28" spans="2:33" ht="63.75" customHeight="1" x14ac:dyDescent="0.35">
      <c r="B28" s="36">
        <v>5</v>
      </c>
      <c r="C28" s="39" t="s">
        <v>55</v>
      </c>
      <c r="D28" s="66" t="s">
        <v>46</v>
      </c>
      <c r="E28" s="37" t="s">
        <v>32</v>
      </c>
      <c r="F28" s="38">
        <v>1</v>
      </c>
      <c r="G28" s="213">
        <v>0</v>
      </c>
      <c r="H28" s="360">
        <f t="shared" si="0"/>
        <v>0</v>
      </c>
    </row>
    <row r="29" spans="2:33" ht="43.5" customHeight="1" thickBot="1" x14ac:dyDescent="0.4">
      <c r="B29" s="9">
        <v>6</v>
      </c>
      <c r="C29" s="19">
        <v>14</v>
      </c>
      <c r="D29" s="76" t="s">
        <v>67</v>
      </c>
      <c r="E29" s="8" t="s">
        <v>32</v>
      </c>
      <c r="F29" s="7">
        <v>1</v>
      </c>
      <c r="G29" s="373">
        <v>0</v>
      </c>
      <c r="H29" s="374">
        <f t="shared" si="0"/>
        <v>0</v>
      </c>
    </row>
    <row r="30" spans="2:33" ht="24.95" customHeight="1" thickBot="1" x14ac:dyDescent="0.4">
      <c r="B30" s="22"/>
      <c r="C30" s="23"/>
      <c r="D30" s="901" t="s">
        <v>386</v>
      </c>
      <c r="E30" s="901"/>
      <c r="F30" s="901"/>
      <c r="G30" s="902"/>
      <c r="H30" s="417">
        <f>SUM(H24:H29)</f>
        <v>0</v>
      </c>
    </row>
    <row r="31" spans="2:33" s="136" customFormat="1" ht="24.95" customHeight="1" x14ac:dyDescent="0.35">
      <c r="B31" s="15"/>
      <c r="C31" s="20"/>
      <c r="D31" s="226" t="s">
        <v>35</v>
      </c>
      <c r="E31" s="483"/>
      <c r="F31" s="484"/>
      <c r="G31" s="485"/>
      <c r="H31" s="486"/>
      <c r="I31" s="135"/>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row>
    <row r="32" spans="2:33" s="136" customFormat="1" ht="24.95" customHeight="1" x14ac:dyDescent="0.35">
      <c r="B32" s="73">
        <v>7</v>
      </c>
      <c r="C32" s="358" t="s">
        <v>56</v>
      </c>
      <c r="D32" s="50" t="s">
        <v>71</v>
      </c>
      <c r="E32" s="82" t="s">
        <v>99</v>
      </c>
      <c r="F32" s="359">
        <v>0.93600000000000005</v>
      </c>
      <c r="G32" s="213">
        <v>0</v>
      </c>
      <c r="H32" s="360">
        <f>F32*G32</f>
        <v>0</v>
      </c>
      <c r="I32" s="135"/>
      <c r="J32" s="135"/>
      <c r="K32" s="135"/>
      <c r="L32" s="135"/>
      <c r="M32" s="135"/>
      <c r="N32" s="135"/>
      <c r="O32" s="135"/>
      <c r="P32" s="135"/>
      <c r="Q32" s="135"/>
      <c r="R32" s="135"/>
      <c r="S32" s="135"/>
      <c r="T32" s="135"/>
      <c r="U32" s="135"/>
      <c r="V32" s="135"/>
      <c r="W32" s="135"/>
      <c r="X32" s="135"/>
      <c r="Y32" s="135"/>
      <c r="Z32" s="135"/>
      <c r="AA32" s="135"/>
      <c r="AB32" s="135"/>
      <c r="AC32" s="135"/>
      <c r="AD32" s="135"/>
      <c r="AE32" s="135"/>
      <c r="AF32" s="135"/>
      <c r="AG32" s="135"/>
    </row>
    <row r="33" spans="2:33" s="136" customFormat="1" ht="24.95" customHeight="1" x14ac:dyDescent="0.35">
      <c r="B33" s="36">
        <v>8</v>
      </c>
      <c r="C33" s="53" t="s">
        <v>109</v>
      </c>
      <c r="D33" s="2" t="s">
        <v>383</v>
      </c>
      <c r="E33" s="11" t="s">
        <v>99</v>
      </c>
      <c r="F33" s="265">
        <v>0.93600000000000005</v>
      </c>
      <c r="G33" s="213">
        <v>0</v>
      </c>
      <c r="H33" s="360">
        <f t="shared" ref="H33:H35" si="1">F33*G33</f>
        <v>0</v>
      </c>
      <c r="I33" s="135"/>
      <c r="J33" s="135"/>
      <c r="K33" s="135"/>
      <c r="L33" s="135"/>
      <c r="M33" s="135"/>
      <c r="N33" s="135"/>
      <c r="O33" s="135"/>
      <c r="P33" s="135"/>
      <c r="Q33" s="135"/>
      <c r="R33" s="135"/>
      <c r="S33" s="135"/>
      <c r="T33" s="135"/>
      <c r="U33" s="135"/>
      <c r="V33" s="135"/>
      <c r="W33" s="135"/>
      <c r="X33" s="135"/>
      <c r="Y33" s="135"/>
      <c r="Z33" s="135"/>
      <c r="AA33" s="135"/>
      <c r="AB33" s="135"/>
      <c r="AC33" s="135"/>
      <c r="AD33" s="135"/>
      <c r="AE33" s="135"/>
      <c r="AF33" s="135"/>
      <c r="AG33" s="135"/>
    </row>
    <row r="34" spans="2:33" s="136" customFormat="1" ht="48" customHeight="1" x14ac:dyDescent="0.35">
      <c r="B34" s="36">
        <v>9</v>
      </c>
      <c r="C34" s="53" t="s">
        <v>110</v>
      </c>
      <c r="D34" s="2" t="s">
        <v>373</v>
      </c>
      <c r="E34" s="11" t="s">
        <v>36</v>
      </c>
      <c r="F34" s="265">
        <v>40</v>
      </c>
      <c r="G34" s="213">
        <v>0</v>
      </c>
      <c r="H34" s="360">
        <f t="shared" si="1"/>
        <v>0</v>
      </c>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row>
    <row r="35" spans="2:33" s="135" customFormat="1" ht="50.25" customHeight="1" thickBot="1" x14ac:dyDescent="0.4">
      <c r="B35" s="9">
        <v>10</v>
      </c>
      <c r="C35" s="215" t="s">
        <v>110</v>
      </c>
      <c r="D35" s="55" t="s">
        <v>374</v>
      </c>
      <c r="E35" s="57" t="s">
        <v>37</v>
      </c>
      <c r="F35" s="266">
        <v>4240</v>
      </c>
      <c r="G35" s="373">
        <v>0</v>
      </c>
      <c r="H35" s="374">
        <f t="shared" si="1"/>
        <v>0</v>
      </c>
    </row>
    <row r="36" spans="2:33" s="136" customFormat="1" ht="24.95" customHeight="1" thickBot="1" x14ac:dyDescent="0.4">
      <c r="B36" s="898" t="s">
        <v>435</v>
      </c>
      <c r="C36" s="899"/>
      <c r="D36" s="899"/>
      <c r="E36" s="899"/>
      <c r="F36" s="899"/>
      <c r="G36" s="900"/>
      <c r="H36" s="417">
        <f>SUM(H32:H35)</f>
        <v>0</v>
      </c>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row>
    <row r="37" spans="2:33" s="136" customFormat="1" ht="24.95" customHeight="1" x14ac:dyDescent="0.35">
      <c r="B37" s="227"/>
      <c r="C37" s="228"/>
      <c r="D37" s="226" t="s">
        <v>39</v>
      </c>
      <c r="E37" s="483"/>
      <c r="F37" s="484"/>
      <c r="G37" s="485"/>
      <c r="H37" s="486"/>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row>
    <row r="38" spans="2:33" s="136" customFormat="1" ht="80.25" customHeight="1" x14ac:dyDescent="0.35">
      <c r="B38" s="357">
        <v>11</v>
      </c>
      <c r="C38" s="358" t="s">
        <v>58</v>
      </c>
      <c r="D38" s="353" t="s">
        <v>494</v>
      </c>
      <c r="E38" s="82" t="s">
        <v>38</v>
      </c>
      <c r="F38" s="38">
        <v>2207.6</v>
      </c>
      <c r="G38" s="213">
        <v>0</v>
      </c>
      <c r="H38" s="360">
        <f>F38*G38</f>
        <v>0</v>
      </c>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row>
    <row r="39" spans="2:33" s="138" customFormat="1" ht="24.95" customHeight="1" x14ac:dyDescent="0.35">
      <c r="B39" s="52">
        <v>12</v>
      </c>
      <c r="C39" s="53" t="s">
        <v>113</v>
      </c>
      <c r="D39" s="354" t="s">
        <v>474</v>
      </c>
      <c r="E39" s="11" t="s">
        <v>37</v>
      </c>
      <c r="F39" s="265">
        <v>4832.18</v>
      </c>
      <c r="G39" s="213">
        <v>0</v>
      </c>
      <c r="H39" s="360">
        <f t="shared" ref="H39:H42" si="2">F39*G39</f>
        <v>0</v>
      </c>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row>
    <row r="40" spans="2:33" s="133" customFormat="1" ht="45" customHeight="1" x14ac:dyDescent="0.35">
      <c r="B40" s="52">
        <v>13</v>
      </c>
      <c r="C40" s="35">
        <v>3.8</v>
      </c>
      <c r="D40" s="233" t="s">
        <v>545</v>
      </c>
      <c r="E40" s="11" t="s">
        <v>37</v>
      </c>
      <c r="F40" s="265">
        <v>111.2</v>
      </c>
      <c r="G40" s="41">
        <v>0</v>
      </c>
      <c r="H40" s="395">
        <f t="shared" si="2"/>
        <v>0</v>
      </c>
    </row>
    <row r="41" spans="2:33" s="136" customFormat="1" ht="24.95" customHeight="1" x14ac:dyDescent="0.35">
      <c r="B41" s="52"/>
      <c r="C41" s="53"/>
      <c r="D41" s="355" t="s">
        <v>97</v>
      </c>
      <c r="E41" s="423"/>
      <c r="F41" s="421"/>
      <c r="G41" s="422"/>
      <c r="H41" s="474"/>
      <c r="I41" s="135"/>
      <c r="J41" s="135"/>
      <c r="K41" s="135"/>
      <c r="L41" s="135"/>
      <c r="M41" s="135"/>
      <c r="N41" s="135"/>
      <c r="O41" s="135"/>
      <c r="P41" s="135"/>
      <c r="Q41" s="135"/>
      <c r="R41" s="135"/>
      <c r="S41" s="135"/>
      <c r="T41" s="135"/>
      <c r="U41" s="135"/>
      <c r="V41" s="135"/>
      <c r="W41" s="135"/>
      <c r="X41" s="135"/>
      <c r="Y41" s="135"/>
      <c r="Z41" s="135"/>
      <c r="AA41" s="135"/>
      <c r="AB41" s="135"/>
      <c r="AC41" s="135"/>
      <c r="AD41" s="135"/>
      <c r="AE41" s="135"/>
      <c r="AF41" s="135"/>
      <c r="AG41" s="135"/>
    </row>
    <row r="42" spans="2:33" s="136" customFormat="1" ht="24.95" customHeight="1" thickBot="1" x14ac:dyDescent="0.4">
      <c r="B42" s="214">
        <v>14</v>
      </c>
      <c r="C42" s="215"/>
      <c r="D42" s="356" t="s">
        <v>375</v>
      </c>
      <c r="E42" s="57" t="s">
        <v>36</v>
      </c>
      <c r="F42" s="266">
        <v>42</v>
      </c>
      <c r="G42" s="373">
        <v>0</v>
      </c>
      <c r="H42" s="374">
        <f t="shared" si="2"/>
        <v>0</v>
      </c>
      <c r="I42" s="135"/>
      <c r="J42" s="135"/>
      <c r="K42" s="135"/>
      <c r="L42" s="135"/>
      <c r="M42" s="135"/>
      <c r="N42" s="135"/>
      <c r="O42" s="135"/>
      <c r="P42" s="135"/>
      <c r="Q42" s="135"/>
      <c r="R42" s="135"/>
      <c r="S42" s="135"/>
      <c r="T42" s="135"/>
      <c r="U42" s="135"/>
      <c r="V42" s="135"/>
      <c r="W42" s="135"/>
      <c r="X42" s="135"/>
      <c r="Y42" s="135"/>
      <c r="Z42" s="135"/>
      <c r="AA42" s="135"/>
      <c r="AB42" s="135"/>
      <c r="AC42" s="135"/>
      <c r="AD42" s="135"/>
      <c r="AE42" s="135"/>
      <c r="AF42" s="135"/>
      <c r="AG42" s="135"/>
    </row>
    <row r="43" spans="2:33" s="136" customFormat="1" ht="24.95" customHeight="1" thickBot="1" x14ac:dyDescent="0.4">
      <c r="B43" s="898" t="s">
        <v>422</v>
      </c>
      <c r="C43" s="899"/>
      <c r="D43" s="899"/>
      <c r="E43" s="899"/>
      <c r="F43" s="899"/>
      <c r="G43" s="900"/>
      <c r="H43" s="417">
        <f>SUM(H38:H42)</f>
        <v>0</v>
      </c>
      <c r="I43" s="135"/>
      <c r="J43" s="135"/>
      <c r="K43" s="135"/>
      <c r="L43" s="135"/>
      <c r="M43" s="135"/>
      <c r="N43" s="135"/>
      <c r="O43" s="135"/>
      <c r="P43" s="135"/>
      <c r="Q43" s="135"/>
      <c r="R43" s="135"/>
      <c r="S43" s="135"/>
      <c r="T43" s="135"/>
      <c r="U43" s="135"/>
      <c r="V43" s="135"/>
      <c r="W43" s="135"/>
      <c r="X43" s="135"/>
      <c r="Y43" s="135"/>
      <c r="Z43" s="135"/>
      <c r="AA43" s="135"/>
      <c r="AB43" s="135"/>
      <c r="AC43" s="135"/>
      <c r="AD43" s="135"/>
      <c r="AE43" s="135"/>
      <c r="AF43" s="135"/>
      <c r="AG43" s="135"/>
    </row>
    <row r="44" spans="2:33" s="138" customFormat="1" ht="24.95" customHeight="1" x14ac:dyDescent="0.35">
      <c r="B44" s="227"/>
      <c r="C44" s="228"/>
      <c r="D44" s="162" t="s">
        <v>40</v>
      </c>
      <c r="E44" s="483"/>
      <c r="F44" s="484"/>
      <c r="G44" s="485"/>
      <c r="H44" s="486"/>
      <c r="I44" s="137"/>
      <c r="J44" s="137"/>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row>
    <row r="45" spans="2:33" s="138" customFormat="1" ht="64.5" customHeight="1" x14ac:dyDescent="0.35">
      <c r="B45" s="357">
        <v>15</v>
      </c>
      <c r="C45" s="358" t="s">
        <v>61</v>
      </c>
      <c r="D45" s="164" t="s">
        <v>472</v>
      </c>
      <c r="E45" s="82" t="s">
        <v>38</v>
      </c>
      <c r="F45" s="359">
        <v>1593.357</v>
      </c>
      <c r="G45" s="366">
        <v>0</v>
      </c>
      <c r="H45" s="371">
        <f t="shared" ref="H45:H48" si="3">(F45*G45)</f>
        <v>0</v>
      </c>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row>
    <row r="46" spans="2:33" s="136" customFormat="1" ht="87.75" customHeight="1" x14ac:dyDescent="0.35">
      <c r="B46" s="52">
        <v>16</v>
      </c>
      <c r="C46" s="53" t="s">
        <v>62</v>
      </c>
      <c r="D46" s="10" t="s">
        <v>543</v>
      </c>
      <c r="E46" s="11" t="s">
        <v>37</v>
      </c>
      <c r="F46" s="265">
        <v>4300</v>
      </c>
      <c r="G46" s="366">
        <v>0</v>
      </c>
      <c r="H46" s="371">
        <f t="shared" si="3"/>
        <v>0</v>
      </c>
      <c r="J46" s="135"/>
      <c r="K46" s="135"/>
      <c r="L46" s="135"/>
      <c r="M46" s="135"/>
      <c r="N46" s="135"/>
      <c r="O46" s="135"/>
      <c r="P46" s="135"/>
      <c r="Q46" s="135"/>
      <c r="R46" s="135"/>
      <c r="S46" s="135"/>
      <c r="T46" s="135"/>
      <c r="U46" s="135"/>
      <c r="V46" s="135"/>
      <c r="W46" s="135"/>
      <c r="X46" s="135"/>
      <c r="Y46" s="135"/>
      <c r="Z46" s="135"/>
      <c r="AA46" s="135"/>
      <c r="AB46" s="135"/>
      <c r="AC46" s="135"/>
      <c r="AD46" s="135"/>
      <c r="AE46" s="135"/>
      <c r="AF46" s="135"/>
      <c r="AG46" s="135"/>
    </row>
    <row r="47" spans="2:33" s="136" customFormat="1" ht="64.5" customHeight="1" x14ac:dyDescent="0.35">
      <c r="B47" s="52">
        <v>17</v>
      </c>
      <c r="C47" s="53" t="s">
        <v>63</v>
      </c>
      <c r="D47" s="10" t="s">
        <v>544</v>
      </c>
      <c r="E47" s="11" t="s">
        <v>36</v>
      </c>
      <c r="F47" s="265">
        <v>144</v>
      </c>
      <c r="G47" s="366">
        <v>0</v>
      </c>
      <c r="H47" s="371">
        <f t="shared" si="3"/>
        <v>0</v>
      </c>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row>
    <row r="48" spans="2:33" ht="47.25" customHeight="1" thickBot="1" x14ac:dyDescent="0.4">
      <c r="B48" s="214">
        <v>18</v>
      </c>
      <c r="C48" s="215" t="s">
        <v>177</v>
      </c>
      <c r="D48" s="56" t="s">
        <v>178</v>
      </c>
      <c r="E48" s="57" t="s">
        <v>37</v>
      </c>
      <c r="F48" s="372">
        <v>837</v>
      </c>
      <c r="G48" s="487">
        <v>0</v>
      </c>
      <c r="H48" s="488">
        <f t="shared" si="3"/>
        <v>0</v>
      </c>
    </row>
    <row r="49" spans="2:33" s="136" customFormat="1" ht="24.95" customHeight="1" thickBot="1" x14ac:dyDescent="0.4">
      <c r="B49" s="898" t="s">
        <v>437</v>
      </c>
      <c r="C49" s="899"/>
      <c r="D49" s="899"/>
      <c r="E49" s="899"/>
      <c r="F49" s="899"/>
      <c r="G49" s="899"/>
      <c r="H49" s="417">
        <f>SUM(H45:H48)</f>
        <v>0</v>
      </c>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row>
    <row r="50" spans="2:33" s="135" customFormat="1" ht="24.95" customHeight="1" x14ac:dyDescent="0.35">
      <c r="B50" s="227"/>
      <c r="C50" s="228"/>
      <c r="D50" s="226" t="s">
        <v>80</v>
      </c>
      <c r="E50" s="483"/>
      <c r="F50" s="484"/>
      <c r="G50" s="485"/>
      <c r="H50" s="486"/>
    </row>
    <row r="51" spans="2:33" s="139" customFormat="1" ht="42.75" customHeight="1" x14ac:dyDescent="0.35">
      <c r="B51" s="73">
        <v>19</v>
      </c>
      <c r="C51" s="50"/>
      <c r="D51" s="50" t="s">
        <v>473</v>
      </c>
      <c r="E51" s="183" t="s">
        <v>38</v>
      </c>
      <c r="F51" s="267">
        <v>1.7</v>
      </c>
      <c r="G51" s="213">
        <v>0</v>
      </c>
      <c r="H51" s="360">
        <f>F51*G51</f>
        <v>0</v>
      </c>
    </row>
    <row r="52" spans="2:33" s="139" customFormat="1" ht="42" customHeight="1" x14ac:dyDescent="0.35">
      <c r="B52" s="36">
        <v>20</v>
      </c>
      <c r="C52" s="2"/>
      <c r="D52" s="50" t="s">
        <v>84</v>
      </c>
      <c r="E52" s="37" t="s">
        <v>38</v>
      </c>
      <c r="F52" s="268">
        <v>2.2000000000000002</v>
      </c>
      <c r="G52" s="213">
        <v>0</v>
      </c>
      <c r="H52" s="360">
        <f t="shared" ref="H52:H58" si="4">F52*G52</f>
        <v>0</v>
      </c>
    </row>
    <row r="53" spans="2:33" s="139" customFormat="1" ht="38.25" customHeight="1" x14ac:dyDescent="0.35">
      <c r="B53" s="36">
        <v>21</v>
      </c>
      <c r="C53" s="2"/>
      <c r="D53" s="50" t="s">
        <v>86</v>
      </c>
      <c r="E53" s="37" t="s">
        <v>85</v>
      </c>
      <c r="F53" s="268">
        <v>110</v>
      </c>
      <c r="G53" s="213">
        <v>0</v>
      </c>
      <c r="H53" s="360">
        <f t="shared" si="4"/>
        <v>0</v>
      </c>
    </row>
    <row r="54" spans="2:33" s="139" customFormat="1" ht="43.5" customHeight="1" x14ac:dyDescent="0.35">
      <c r="B54" s="36">
        <v>22</v>
      </c>
      <c r="C54" s="2"/>
      <c r="D54" s="50" t="s">
        <v>87</v>
      </c>
      <c r="E54" s="37" t="s">
        <v>36</v>
      </c>
      <c r="F54" s="268">
        <v>15</v>
      </c>
      <c r="G54" s="213">
        <v>0</v>
      </c>
      <c r="H54" s="360">
        <f t="shared" si="4"/>
        <v>0</v>
      </c>
    </row>
    <row r="55" spans="2:33" s="139" customFormat="1" ht="42" customHeight="1" x14ac:dyDescent="0.35">
      <c r="B55" s="36">
        <v>23</v>
      </c>
      <c r="C55" s="2"/>
      <c r="D55" s="50" t="s">
        <v>88</v>
      </c>
      <c r="E55" s="37" t="s">
        <v>36</v>
      </c>
      <c r="F55" s="268">
        <v>15</v>
      </c>
      <c r="G55" s="213">
        <v>0</v>
      </c>
      <c r="H55" s="360">
        <f t="shared" si="4"/>
        <v>0</v>
      </c>
    </row>
    <row r="56" spans="2:33" s="139" customFormat="1" ht="29.25" customHeight="1" x14ac:dyDescent="0.35">
      <c r="B56" s="36">
        <v>24</v>
      </c>
      <c r="C56" s="2"/>
      <c r="D56" s="50" t="s">
        <v>89</v>
      </c>
      <c r="E56" s="37" t="s">
        <v>45</v>
      </c>
      <c r="F56" s="268">
        <v>19</v>
      </c>
      <c r="G56" s="213">
        <v>0</v>
      </c>
      <c r="H56" s="360">
        <f t="shared" si="4"/>
        <v>0</v>
      </c>
    </row>
    <row r="57" spans="2:33" s="139" customFormat="1" ht="24.75" customHeight="1" x14ac:dyDescent="0.35">
      <c r="B57" s="36">
        <v>25</v>
      </c>
      <c r="C57" s="2"/>
      <c r="D57" s="50" t="s">
        <v>90</v>
      </c>
      <c r="E57" s="37" t="s">
        <v>37</v>
      </c>
      <c r="F57" s="268">
        <v>3.5</v>
      </c>
      <c r="G57" s="213">
        <v>0</v>
      </c>
      <c r="H57" s="360">
        <f t="shared" si="4"/>
        <v>0</v>
      </c>
    </row>
    <row r="58" spans="2:33" s="139" customFormat="1" ht="42" customHeight="1" thickBot="1" x14ac:dyDescent="0.4">
      <c r="B58" s="9">
        <v>26</v>
      </c>
      <c r="C58" s="55"/>
      <c r="D58" s="51" t="s">
        <v>83</v>
      </c>
      <c r="E58" s="8" t="s">
        <v>36</v>
      </c>
      <c r="F58" s="269">
        <v>15</v>
      </c>
      <c r="G58" s="373">
        <v>0</v>
      </c>
      <c r="H58" s="374">
        <f t="shared" si="4"/>
        <v>0</v>
      </c>
    </row>
    <row r="59" spans="2:33" s="135" customFormat="1" ht="24.95" customHeight="1" thickBot="1" x14ac:dyDescent="0.4">
      <c r="B59" s="898" t="s">
        <v>436</v>
      </c>
      <c r="C59" s="899"/>
      <c r="D59" s="899"/>
      <c r="E59" s="899"/>
      <c r="F59" s="899"/>
      <c r="G59" s="900"/>
      <c r="H59" s="362">
        <f>SUM(H51:H58)</f>
        <v>0</v>
      </c>
    </row>
    <row r="60" spans="2:33" s="77" customFormat="1" ht="24.95" customHeight="1" x14ac:dyDescent="0.35">
      <c r="B60" s="185"/>
      <c r="C60" s="186"/>
      <c r="D60" s="187" t="s">
        <v>81</v>
      </c>
      <c r="E60" s="251"/>
      <c r="F60" s="270"/>
      <c r="G60" s="271"/>
      <c r="H60" s="272"/>
    </row>
    <row r="61" spans="2:33" s="77" customFormat="1" ht="24.95" customHeight="1" x14ac:dyDescent="0.35">
      <c r="B61" s="188"/>
      <c r="C61" s="35"/>
      <c r="D61" s="2" t="s">
        <v>82</v>
      </c>
      <c r="E61" s="291"/>
      <c r="F61" s="292"/>
      <c r="G61" s="293"/>
      <c r="H61" s="294"/>
    </row>
    <row r="62" spans="2:33" s="135" customFormat="1" ht="68.25" customHeight="1" x14ac:dyDescent="0.35">
      <c r="B62" s="81">
        <v>27</v>
      </c>
      <c r="C62" s="71" t="s">
        <v>379</v>
      </c>
      <c r="D62" s="50" t="s">
        <v>495</v>
      </c>
      <c r="E62" s="82" t="s">
        <v>45</v>
      </c>
      <c r="F62" s="83">
        <v>6</v>
      </c>
      <c r="G62" s="213">
        <v>0</v>
      </c>
      <c r="H62" s="360">
        <f t="shared" ref="H62:H68" si="5">(F62*G62)</f>
        <v>0</v>
      </c>
    </row>
    <row r="63" spans="2:33" s="135" customFormat="1" ht="76.5" customHeight="1" x14ac:dyDescent="0.35">
      <c r="B63" s="40">
        <v>28</v>
      </c>
      <c r="C63" s="71" t="s">
        <v>379</v>
      </c>
      <c r="D63" s="2" t="s">
        <v>510</v>
      </c>
      <c r="E63" s="11" t="s">
        <v>45</v>
      </c>
      <c r="F63" s="38">
        <v>37</v>
      </c>
      <c r="G63" s="213">
        <v>0</v>
      </c>
      <c r="H63" s="360">
        <f t="shared" si="5"/>
        <v>0</v>
      </c>
    </row>
    <row r="64" spans="2:33" s="135" customFormat="1" ht="63" customHeight="1" x14ac:dyDescent="0.35">
      <c r="B64" s="40">
        <v>29</v>
      </c>
      <c r="C64" s="71" t="s">
        <v>379</v>
      </c>
      <c r="D64" s="2" t="s">
        <v>509</v>
      </c>
      <c r="E64" s="11" t="s">
        <v>45</v>
      </c>
      <c r="F64" s="38">
        <v>13</v>
      </c>
      <c r="G64" s="213">
        <v>0</v>
      </c>
      <c r="H64" s="360">
        <f t="shared" si="5"/>
        <v>0</v>
      </c>
    </row>
    <row r="65" spans="2:33" s="135" customFormat="1" ht="78" customHeight="1" x14ac:dyDescent="0.35">
      <c r="B65" s="40">
        <v>30</v>
      </c>
      <c r="C65" s="71" t="s">
        <v>379</v>
      </c>
      <c r="D65" s="2" t="s">
        <v>496</v>
      </c>
      <c r="E65" s="11" t="s">
        <v>45</v>
      </c>
      <c r="F65" s="38">
        <v>1</v>
      </c>
      <c r="G65" s="213">
        <v>0</v>
      </c>
      <c r="H65" s="360">
        <f t="shared" si="5"/>
        <v>0</v>
      </c>
    </row>
    <row r="66" spans="2:33" s="135" customFormat="1" ht="66.75" customHeight="1" x14ac:dyDescent="0.35">
      <c r="B66" s="40">
        <v>31</v>
      </c>
      <c r="C66" s="71" t="s">
        <v>379</v>
      </c>
      <c r="D66" s="2" t="s">
        <v>497</v>
      </c>
      <c r="E66" s="11" t="s">
        <v>45</v>
      </c>
      <c r="F66" s="38">
        <v>1</v>
      </c>
      <c r="G66" s="213">
        <v>0</v>
      </c>
      <c r="H66" s="360">
        <f t="shared" si="5"/>
        <v>0</v>
      </c>
    </row>
    <row r="67" spans="2:33" s="135" customFormat="1" ht="81.75" customHeight="1" x14ac:dyDescent="0.35">
      <c r="B67" s="40">
        <v>32</v>
      </c>
      <c r="C67" s="71" t="s">
        <v>379</v>
      </c>
      <c r="D67" s="2" t="s">
        <v>78</v>
      </c>
      <c r="E67" s="82" t="s">
        <v>36</v>
      </c>
      <c r="F67" s="38">
        <v>184.5</v>
      </c>
      <c r="G67" s="213">
        <v>0</v>
      </c>
      <c r="H67" s="360">
        <f t="shared" si="5"/>
        <v>0</v>
      </c>
    </row>
    <row r="68" spans="2:33" s="135" customFormat="1" ht="63" customHeight="1" x14ac:dyDescent="0.35">
      <c r="B68" s="80">
        <v>33</v>
      </c>
      <c r="C68" s="71" t="s">
        <v>190</v>
      </c>
      <c r="D68" s="61" t="s">
        <v>91</v>
      </c>
      <c r="E68" s="252" t="s">
        <v>38</v>
      </c>
      <c r="F68" s="241">
        <v>3.3</v>
      </c>
      <c r="G68" s="213">
        <v>0</v>
      </c>
      <c r="H68" s="360">
        <f t="shared" si="5"/>
        <v>0</v>
      </c>
    </row>
    <row r="69" spans="2:33" s="135" customFormat="1" ht="22.5" customHeight="1" x14ac:dyDescent="0.35">
      <c r="B69" s="189"/>
      <c r="C69" s="39"/>
      <c r="D69" s="2" t="s">
        <v>92</v>
      </c>
      <c r="E69" s="291"/>
      <c r="F69" s="292"/>
      <c r="G69" s="293"/>
      <c r="H69" s="294"/>
    </row>
    <row r="70" spans="2:33" s="135" customFormat="1" ht="64.5" customHeight="1" x14ac:dyDescent="0.35">
      <c r="B70" s="81">
        <v>34</v>
      </c>
      <c r="C70" s="71" t="s">
        <v>382</v>
      </c>
      <c r="D70" s="50" t="s">
        <v>475</v>
      </c>
      <c r="E70" s="82" t="s">
        <v>37</v>
      </c>
      <c r="F70" s="83">
        <v>26.4</v>
      </c>
      <c r="G70" s="213">
        <v>0</v>
      </c>
      <c r="H70" s="360">
        <f>F70*G70</f>
        <v>0</v>
      </c>
    </row>
    <row r="71" spans="2:33" s="135" customFormat="1" ht="62.25" customHeight="1" x14ac:dyDescent="0.35">
      <c r="B71" s="40">
        <v>35</v>
      </c>
      <c r="C71" s="71" t="s">
        <v>382</v>
      </c>
      <c r="D71" s="10" t="s">
        <v>547</v>
      </c>
      <c r="E71" s="11" t="s">
        <v>37</v>
      </c>
      <c r="F71" s="265">
        <v>8.5</v>
      </c>
      <c r="G71" s="366">
        <v>0</v>
      </c>
      <c r="H71" s="360">
        <f t="shared" ref="H71:H73" si="6">F71*G71</f>
        <v>0</v>
      </c>
    </row>
    <row r="72" spans="2:33" s="135" customFormat="1" ht="67.5" customHeight="1" x14ac:dyDescent="0.35">
      <c r="B72" s="40">
        <v>36</v>
      </c>
      <c r="C72" s="71" t="s">
        <v>382</v>
      </c>
      <c r="D72" s="10" t="s">
        <v>548</v>
      </c>
      <c r="E72" s="11" t="s">
        <v>37</v>
      </c>
      <c r="F72" s="265">
        <v>115.2</v>
      </c>
      <c r="G72" s="366">
        <v>0</v>
      </c>
      <c r="H72" s="360">
        <f t="shared" si="6"/>
        <v>0</v>
      </c>
    </row>
    <row r="73" spans="2:33" s="135" customFormat="1" ht="60" customHeight="1" x14ac:dyDescent="0.35">
      <c r="B73" s="40">
        <v>37</v>
      </c>
      <c r="C73" s="71" t="s">
        <v>382</v>
      </c>
      <c r="D73" s="10" t="s">
        <v>549</v>
      </c>
      <c r="E73" s="290" t="s">
        <v>37</v>
      </c>
      <c r="F73" s="367">
        <v>9</v>
      </c>
      <c r="G73" s="366">
        <v>0</v>
      </c>
      <c r="H73" s="360">
        <f t="shared" si="6"/>
        <v>0</v>
      </c>
    </row>
    <row r="74" spans="2:33" s="135" customFormat="1" ht="29.25" customHeight="1" x14ac:dyDescent="0.35">
      <c r="B74" s="40"/>
      <c r="C74" s="39"/>
      <c r="D74" s="368" t="s">
        <v>93</v>
      </c>
      <c r="E74" s="291"/>
      <c r="F74" s="369"/>
      <c r="G74" s="370"/>
      <c r="H74" s="294"/>
    </row>
    <row r="75" spans="2:33" s="135" customFormat="1" ht="45" customHeight="1" x14ac:dyDescent="0.35">
      <c r="B75" s="40">
        <v>38</v>
      </c>
      <c r="C75" s="71" t="s">
        <v>440</v>
      </c>
      <c r="D75" s="10" t="s">
        <v>94</v>
      </c>
      <c r="E75" s="82" t="s">
        <v>362</v>
      </c>
      <c r="F75" s="359">
        <v>8</v>
      </c>
      <c r="G75" s="366">
        <v>0</v>
      </c>
      <c r="H75" s="360">
        <f>F75*G75</f>
        <v>0</v>
      </c>
    </row>
    <row r="76" spans="2:33" s="135" customFormat="1" ht="28.5" customHeight="1" x14ac:dyDescent="0.35">
      <c r="B76" s="40">
        <v>39</v>
      </c>
      <c r="C76" s="71" t="s">
        <v>440</v>
      </c>
      <c r="D76" s="10" t="s">
        <v>95</v>
      </c>
      <c r="E76" s="11" t="s">
        <v>362</v>
      </c>
      <c r="F76" s="265">
        <v>1</v>
      </c>
      <c r="G76" s="366">
        <v>0</v>
      </c>
      <c r="H76" s="360">
        <f t="shared" ref="H76:H77" si="7">F76*G76</f>
        <v>0</v>
      </c>
    </row>
    <row r="77" spans="2:33" s="135" customFormat="1" ht="81.75" customHeight="1" thickBot="1" x14ac:dyDescent="0.4">
      <c r="B77" s="18">
        <v>40</v>
      </c>
      <c r="C77" s="163" t="s">
        <v>440</v>
      </c>
      <c r="D77" s="56" t="s">
        <v>476</v>
      </c>
      <c r="E77" s="57" t="s">
        <v>36</v>
      </c>
      <c r="F77" s="266">
        <v>32</v>
      </c>
      <c r="G77" s="366">
        <v>0</v>
      </c>
      <c r="H77" s="361">
        <f t="shared" si="7"/>
        <v>0</v>
      </c>
    </row>
    <row r="78" spans="2:33" ht="24.95" customHeight="1" thickBot="1" x14ac:dyDescent="0.4">
      <c r="B78" s="891" t="s">
        <v>424</v>
      </c>
      <c r="C78" s="892"/>
      <c r="D78" s="892"/>
      <c r="E78" s="892"/>
      <c r="F78" s="892"/>
      <c r="G78" s="893"/>
      <c r="H78" s="362">
        <f>SUM(H62:H77)</f>
        <v>0</v>
      </c>
      <c r="I78" s="134"/>
      <c r="J78" s="134"/>
      <c r="K78" s="134"/>
      <c r="L78" s="134"/>
      <c r="M78" s="134"/>
      <c r="N78" s="134"/>
      <c r="O78" s="134"/>
      <c r="P78" s="134"/>
      <c r="Q78" s="134"/>
      <c r="R78" s="134"/>
      <c r="S78" s="134"/>
      <c r="T78" s="134"/>
      <c r="U78" s="134"/>
      <c r="V78" s="134"/>
      <c r="W78" s="134"/>
      <c r="X78" s="134"/>
      <c r="Y78" s="134"/>
      <c r="Z78" s="134"/>
      <c r="AA78" s="134"/>
      <c r="AB78" s="134"/>
      <c r="AC78" s="134"/>
      <c r="AD78" s="134"/>
      <c r="AE78" s="134"/>
      <c r="AF78" s="134"/>
      <c r="AG78" s="134"/>
    </row>
    <row r="79" spans="2:33" ht="19.5" thickBot="1" x14ac:dyDescent="0.4">
      <c r="E79" s="253"/>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row>
    <row r="80" spans="2:33" s="140" customFormat="1" ht="24.95" customHeight="1" thickBot="1" x14ac:dyDescent="0.4">
      <c r="B80" s="21"/>
      <c r="C80" s="44"/>
      <c r="D80" s="888" t="s">
        <v>77</v>
      </c>
      <c r="E80" s="889"/>
      <c r="F80" s="889"/>
      <c r="G80" s="890"/>
      <c r="H80" s="276"/>
    </row>
    <row r="81" spans="2:33" ht="24.95" customHeight="1" x14ac:dyDescent="0.35">
      <c r="B81" s="15"/>
      <c r="C81" s="16"/>
      <c r="D81" s="132" t="s">
        <v>41</v>
      </c>
      <c r="E81" s="254"/>
      <c r="F81" s="277"/>
      <c r="G81" s="278"/>
      <c r="H81" s="363">
        <f>H30</f>
        <v>0</v>
      </c>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row>
    <row r="82" spans="2:33" ht="24.95" customHeight="1" x14ac:dyDescent="0.35">
      <c r="B82" s="17"/>
      <c r="C82" s="3"/>
      <c r="D82" s="31" t="s">
        <v>42</v>
      </c>
      <c r="E82" s="255"/>
      <c r="F82" s="279"/>
      <c r="G82" s="197"/>
      <c r="H82" s="364">
        <f>H36</f>
        <v>0</v>
      </c>
      <c r="I82" s="134"/>
      <c r="J82" s="134"/>
      <c r="K82" s="134"/>
      <c r="L82" s="134"/>
      <c r="M82" s="134"/>
      <c r="N82" s="134"/>
      <c r="O82" s="134"/>
      <c r="P82" s="134"/>
      <c r="Q82" s="134"/>
      <c r="R82" s="134"/>
      <c r="S82" s="134"/>
      <c r="T82" s="134"/>
      <c r="U82" s="134"/>
      <c r="V82" s="134"/>
      <c r="W82" s="134"/>
      <c r="X82" s="134"/>
      <c r="Y82" s="134"/>
      <c r="Z82" s="134"/>
      <c r="AA82" s="134"/>
      <c r="AB82" s="134"/>
      <c r="AC82" s="134"/>
      <c r="AD82" s="134"/>
      <c r="AE82" s="134"/>
      <c r="AF82" s="134"/>
      <c r="AG82" s="134"/>
    </row>
    <row r="83" spans="2:33" ht="24.95" customHeight="1" x14ac:dyDescent="0.35">
      <c r="B83" s="27"/>
      <c r="C83" s="28"/>
      <c r="D83" s="31" t="s">
        <v>43</v>
      </c>
      <c r="E83" s="256"/>
      <c r="F83" s="279"/>
      <c r="G83" s="197"/>
      <c r="H83" s="364">
        <f>H43</f>
        <v>0</v>
      </c>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row>
    <row r="84" spans="2:33" ht="24.95" customHeight="1" x14ac:dyDescent="0.35">
      <c r="B84" s="4"/>
      <c r="C84" s="2"/>
      <c r="D84" s="33" t="s">
        <v>96</v>
      </c>
      <c r="E84" s="256"/>
      <c r="F84" s="280"/>
      <c r="G84" s="281"/>
      <c r="H84" s="364">
        <f>H49</f>
        <v>0</v>
      </c>
      <c r="I84" s="134"/>
      <c r="J84" s="134"/>
      <c r="K84" s="134"/>
      <c r="L84" s="134"/>
      <c r="M84" s="134"/>
      <c r="N84" s="134"/>
      <c r="O84" s="134"/>
      <c r="P84" s="134"/>
      <c r="Q84" s="134"/>
      <c r="R84" s="134"/>
      <c r="S84" s="134"/>
      <c r="T84" s="134"/>
      <c r="U84" s="134"/>
      <c r="V84" s="134"/>
      <c r="W84" s="134"/>
      <c r="X84" s="134"/>
      <c r="Y84" s="134"/>
      <c r="Z84" s="134"/>
      <c r="AA84" s="134"/>
      <c r="AB84" s="134"/>
      <c r="AC84" s="134"/>
      <c r="AD84" s="134"/>
      <c r="AE84" s="134"/>
      <c r="AF84" s="134"/>
      <c r="AG84" s="134"/>
    </row>
    <row r="85" spans="2:33" ht="24.95" customHeight="1" x14ac:dyDescent="0.35">
      <c r="B85" s="4"/>
      <c r="C85" s="2"/>
      <c r="D85" s="33" t="s">
        <v>389</v>
      </c>
      <c r="E85" s="256"/>
      <c r="F85" s="280"/>
      <c r="G85" s="281"/>
      <c r="H85" s="364">
        <f>H59</f>
        <v>0</v>
      </c>
      <c r="I85" s="134"/>
      <c r="J85" s="134"/>
      <c r="K85" s="134"/>
      <c r="L85" s="134"/>
      <c r="M85" s="134"/>
      <c r="N85" s="134"/>
      <c r="O85" s="134"/>
      <c r="P85" s="134"/>
      <c r="Q85" s="134"/>
      <c r="R85" s="134"/>
      <c r="S85" s="134"/>
      <c r="T85" s="134"/>
      <c r="U85" s="134"/>
      <c r="V85" s="134"/>
      <c r="W85" s="134"/>
      <c r="X85" s="134"/>
      <c r="Y85" s="134"/>
      <c r="Z85" s="134"/>
      <c r="AA85" s="134"/>
      <c r="AB85" s="134"/>
      <c r="AC85" s="134"/>
      <c r="AD85" s="134"/>
      <c r="AE85" s="134"/>
      <c r="AF85" s="134"/>
      <c r="AG85" s="134"/>
    </row>
    <row r="86" spans="2:33" ht="47.25" customHeight="1" thickBot="1" x14ac:dyDescent="0.4">
      <c r="B86" s="78"/>
      <c r="C86" s="49"/>
      <c r="D86" s="79" t="s">
        <v>390</v>
      </c>
      <c r="E86" s="257"/>
      <c r="F86" s="257"/>
      <c r="G86" s="282"/>
      <c r="H86" s="365">
        <f>H78</f>
        <v>0</v>
      </c>
      <c r="I86" s="134"/>
      <c r="J86" s="134"/>
      <c r="K86" s="134"/>
      <c r="L86" s="134"/>
      <c r="M86" s="134"/>
      <c r="N86" s="134"/>
      <c r="O86" s="134"/>
      <c r="P86" s="134"/>
      <c r="Q86" s="134"/>
      <c r="R86" s="134"/>
      <c r="S86" s="134"/>
      <c r="T86" s="134"/>
      <c r="U86" s="134"/>
      <c r="V86" s="134"/>
      <c r="W86" s="134"/>
      <c r="X86" s="134"/>
      <c r="Y86" s="134"/>
      <c r="Z86" s="134"/>
      <c r="AA86" s="134"/>
      <c r="AB86" s="134"/>
      <c r="AC86" s="134"/>
      <c r="AD86" s="134"/>
      <c r="AE86" s="134"/>
      <c r="AF86" s="134"/>
      <c r="AG86" s="134"/>
    </row>
    <row r="87" spans="2:33" ht="24.95" customHeight="1" thickBot="1" x14ac:dyDescent="0.4">
      <c r="B87" s="191"/>
      <c r="C87" s="192"/>
      <c r="D87" s="190" t="s">
        <v>74</v>
      </c>
      <c r="E87" s="258"/>
      <c r="F87" s="283"/>
      <c r="G87" s="284"/>
      <c r="H87" s="416">
        <f>SUM(H81:H86)</f>
        <v>0</v>
      </c>
      <c r="I87" s="134"/>
      <c r="J87" s="134"/>
      <c r="K87" s="134"/>
      <c r="L87" s="134"/>
      <c r="M87" s="134"/>
      <c r="N87" s="134"/>
      <c r="O87" s="134"/>
      <c r="P87" s="134"/>
      <c r="Q87" s="134"/>
      <c r="R87" s="134"/>
      <c r="S87" s="134"/>
      <c r="T87" s="134"/>
      <c r="U87" s="134"/>
      <c r="V87" s="134"/>
      <c r="W87" s="134"/>
      <c r="X87" s="134"/>
      <c r="Y87" s="134"/>
      <c r="Z87" s="134"/>
      <c r="AA87" s="134"/>
      <c r="AB87" s="134"/>
      <c r="AC87" s="134"/>
      <c r="AD87" s="134"/>
      <c r="AE87" s="134"/>
      <c r="AF87" s="134"/>
      <c r="AG87" s="134"/>
    </row>
    <row r="88" spans="2:33" ht="15.75" customHeight="1" x14ac:dyDescent="0.35">
      <c r="B88" s="29"/>
      <c r="C88" s="29"/>
      <c r="D88" s="30"/>
      <c r="F88" s="285"/>
      <c r="G88" s="286"/>
      <c r="H88" s="261"/>
      <c r="I88" s="134"/>
      <c r="J88" s="134"/>
      <c r="K88" s="134"/>
      <c r="L88" s="134"/>
      <c r="M88" s="134"/>
      <c r="N88" s="134"/>
      <c r="O88" s="134"/>
      <c r="P88" s="134"/>
      <c r="Q88" s="134"/>
      <c r="R88" s="134"/>
      <c r="S88" s="134"/>
      <c r="T88" s="134"/>
      <c r="U88" s="134"/>
      <c r="V88" s="134"/>
      <c r="W88" s="134"/>
      <c r="X88" s="134"/>
      <c r="Y88" s="134"/>
      <c r="Z88" s="134"/>
      <c r="AA88" s="134"/>
      <c r="AB88" s="134"/>
      <c r="AC88" s="134"/>
      <c r="AD88" s="134"/>
      <c r="AE88" s="134"/>
      <c r="AF88" s="134"/>
      <c r="AG88" s="134"/>
    </row>
    <row r="89" spans="2:33" ht="18.75" x14ac:dyDescent="0.35">
      <c r="B89" s="42"/>
      <c r="C89" s="42"/>
      <c r="D89" s="231" t="s">
        <v>68</v>
      </c>
      <c r="E89" s="260"/>
      <c r="F89" s="287"/>
      <c r="G89" s="288"/>
      <c r="H89" s="289"/>
      <c r="I89" s="134"/>
      <c r="J89" s="134"/>
      <c r="K89" s="134"/>
      <c r="L89" s="134"/>
      <c r="M89" s="134"/>
      <c r="N89" s="134"/>
      <c r="O89" s="134"/>
      <c r="P89" s="134"/>
      <c r="Q89" s="134"/>
      <c r="R89" s="134"/>
      <c r="S89" s="134"/>
      <c r="T89" s="134"/>
      <c r="U89" s="134"/>
      <c r="V89" s="134"/>
      <c r="W89" s="134"/>
      <c r="X89" s="134"/>
      <c r="Y89" s="134"/>
      <c r="Z89" s="134"/>
      <c r="AA89" s="134"/>
      <c r="AB89" s="134"/>
      <c r="AC89" s="134"/>
      <c r="AD89" s="134"/>
      <c r="AE89" s="134"/>
      <c r="AF89" s="134"/>
      <c r="AG89" s="134"/>
    </row>
    <row r="90" spans="2:33" ht="18.75" x14ac:dyDescent="0.35">
      <c r="B90" s="42"/>
      <c r="C90" s="42"/>
      <c r="D90" s="231" t="s">
        <v>69</v>
      </c>
      <c r="E90" s="260"/>
      <c r="F90" s="287"/>
      <c r="G90" s="288"/>
      <c r="H90" s="289"/>
    </row>
    <row r="91" spans="2:33" ht="18.75" x14ac:dyDescent="0.35">
      <c r="B91" s="42"/>
      <c r="C91" s="42"/>
      <c r="D91" s="231" t="s">
        <v>70</v>
      </c>
      <c r="E91" s="260"/>
      <c r="F91" s="287"/>
      <c r="G91" s="288"/>
      <c r="H91" s="289"/>
    </row>
    <row r="93" spans="2:33" s="133" customFormat="1" x14ac:dyDescent="0.35">
      <c r="B93" s="25"/>
      <c r="C93" s="25"/>
      <c r="D93" s="26"/>
      <c r="E93" s="259"/>
      <c r="F93" s="273"/>
      <c r="G93" s="274"/>
      <c r="H93" s="275"/>
    </row>
    <row r="94" spans="2:33" s="133" customFormat="1" x14ac:dyDescent="0.35">
      <c r="B94" s="25"/>
      <c r="C94" s="25"/>
      <c r="D94" s="26"/>
      <c r="E94" s="259"/>
      <c r="F94" s="273"/>
      <c r="G94" s="274"/>
      <c r="H94" s="275"/>
    </row>
    <row r="95" spans="2:33" s="133" customFormat="1" x14ac:dyDescent="0.35">
      <c r="B95" s="25"/>
      <c r="C95" s="25"/>
      <c r="D95" s="26"/>
      <c r="E95" s="259"/>
      <c r="F95" s="273"/>
      <c r="G95" s="274"/>
      <c r="H95" s="275"/>
    </row>
    <row r="96" spans="2:33" s="133" customFormat="1" x14ac:dyDescent="0.35">
      <c r="B96" s="25"/>
      <c r="C96" s="25"/>
      <c r="D96" s="26"/>
      <c r="E96" s="259"/>
      <c r="F96" s="273"/>
      <c r="G96" s="274"/>
      <c r="H96" s="275"/>
    </row>
    <row r="97" spans="2:33" s="133" customFormat="1" ht="33.75" customHeight="1" x14ac:dyDescent="0.35">
      <c r="B97" s="25"/>
      <c r="C97" s="25"/>
      <c r="D97" s="26"/>
      <c r="E97" s="259"/>
      <c r="F97" s="273"/>
      <c r="G97" s="274"/>
      <c r="H97" s="275"/>
    </row>
    <row r="98" spans="2:33" s="133" customFormat="1" x14ac:dyDescent="0.35">
      <c r="B98" s="25"/>
      <c r="C98" s="25"/>
      <c r="D98" s="26"/>
      <c r="E98" s="259"/>
      <c r="F98" s="273"/>
      <c r="G98" s="274"/>
      <c r="H98" s="275"/>
    </row>
    <row r="100" spans="2:33" x14ac:dyDescent="0.35">
      <c r="I100" s="134"/>
      <c r="J100" s="134"/>
      <c r="K100" s="134"/>
      <c r="L100" s="134"/>
      <c r="M100" s="134"/>
      <c r="N100" s="134"/>
      <c r="O100" s="134"/>
      <c r="P100" s="134"/>
      <c r="Q100" s="134"/>
      <c r="R100" s="134"/>
      <c r="S100" s="134"/>
      <c r="T100" s="134"/>
      <c r="U100" s="134"/>
      <c r="V100" s="134"/>
      <c r="W100" s="134"/>
      <c r="X100" s="134"/>
      <c r="Y100" s="134"/>
      <c r="Z100" s="134"/>
      <c r="AA100" s="134"/>
      <c r="AB100" s="134"/>
      <c r="AC100" s="134"/>
      <c r="AD100" s="134"/>
      <c r="AE100" s="134"/>
      <c r="AF100" s="134"/>
      <c r="AG100" s="134"/>
    </row>
    <row r="101" spans="2:33" x14ac:dyDescent="0.35">
      <c r="I101" s="134"/>
      <c r="J101" s="134"/>
      <c r="K101" s="134"/>
      <c r="L101" s="134"/>
      <c r="M101" s="134"/>
      <c r="N101" s="134"/>
      <c r="O101" s="134"/>
      <c r="P101" s="134"/>
      <c r="Q101" s="134"/>
      <c r="R101" s="134"/>
      <c r="S101" s="134"/>
      <c r="T101" s="134"/>
      <c r="U101" s="134"/>
      <c r="V101" s="134"/>
      <c r="W101" s="134"/>
      <c r="X101" s="134"/>
      <c r="Y101" s="134"/>
      <c r="Z101" s="134"/>
      <c r="AA101" s="134"/>
      <c r="AB101" s="134"/>
      <c r="AC101" s="134"/>
      <c r="AD101" s="134"/>
      <c r="AE101" s="134"/>
      <c r="AF101" s="134"/>
      <c r="AG101" s="134"/>
    </row>
    <row r="102" spans="2:33" x14ac:dyDescent="0.35">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row>
  </sheetData>
  <mergeCells count="25">
    <mergeCell ref="D14:H14"/>
    <mergeCell ref="B2:H2"/>
    <mergeCell ref="B3:H3"/>
    <mergeCell ref="B4:H4"/>
    <mergeCell ref="D6:H6"/>
    <mergeCell ref="D7:H7"/>
    <mergeCell ref="D8:H8"/>
    <mergeCell ref="D9:H9"/>
    <mergeCell ref="D10:H10"/>
    <mergeCell ref="D11:H11"/>
    <mergeCell ref="D12:H12"/>
    <mergeCell ref="D13:H13"/>
    <mergeCell ref="D80:G80"/>
    <mergeCell ref="B78:G78"/>
    <mergeCell ref="D15:H15"/>
    <mergeCell ref="D16:H16"/>
    <mergeCell ref="D17:H17"/>
    <mergeCell ref="D18:H18"/>
    <mergeCell ref="D19:H19"/>
    <mergeCell ref="D20:H20"/>
    <mergeCell ref="B36:G36"/>
    <mergeCell ref="B43:G43"/>
    <mergeCell ref="B49:G49"/>
    <mergeCell ref="B59:G59"/>
    <mergeCell ref="D30:G30"/>
  </mergeCells>
  <phoneticPr fontId="12" type="noConversion"/>
  <printOptions horizontalCentered="1" verticalCentered="1"/>
  <pageMargins left="0.3" right="0.3" top="0.7" bottom="0.5" header="0.3" footer="0.2"/>
  <pageSetup paperSize="9" scale="60" fitToHeight="0" orientation="portrait" r:id="rId1"/>
  <headerFooter>
    <oddHeader>&amp;CБАРАЊЕ ЗА ПОНУДИ - Тендер 5 - Дел 5 - Анекс 1
Реф. Бр.: LRCP-9034-MK-RFB-A.2.1.5 - Тендер 5 -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Берово&amp;CРеконструкција на улица Илинденска во село Ратево&amp;R&amp;P/&amp;N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AF127"/>
  <sheetViews>
    <sheetView view="pageBreakPreview" topLeftCell="A107" zoomScale="70" zoomScaleNormal="70" zoomScaleSheetLayoutView="70" zoomScalePageLayoutView="40" workbookViewId="0">
      <selection activeCell="D117" sqref="D117"/>
    </sheetView>
  </sheetViews>
  <sheetFormatPr defaultRowHeight="18" x14ac:dyDescent="0.35"/>
  <cols>
    <col min="1" max="1" width="3.5703125" style="426" customWidth="1"/>
    <col min="2" max="2" width="10.28515625" style="318" customWidth="1"/>
    <col min="3" max="3" width="13.42578125" style="25" customWidth="1"/>
    <col min="4" max="4" width="76.28515625" style="26" customWidth="1"/>
    <col min="5" max="5" width="11.5703125" style="25" customWidth="1"/>
    <col min="6" max="6" width="16.85546875" style="5" customWidth="1"/>
    <col min="7" max="7" width="18" style="150" customWidth="1"/>
    <col min="8" max="8" width="19.42578125" style="151" customWidth="1"/>
    <col min="9" max="9" width="2.7109375" style="425" customWidth="1"/>
    <col min="10" max="32" width="9.140625" style="425"/>
    <col min="33" max="244" width="9.140625" style="426"/>
    <col min="245" max="245" width="3.42578125" style="426" customWidth="1"/>
    <col min="246" max="246" width="7" style="426" customWidth="1"/>
    <col min="247" max="247" width="9.85546875" style="426" customWidth="1"/>
    <col min="248" max="248" width="64.140625" style="426" customWidth="1"/>
    <col min="249" max="249" width="11.42578125" style="426" customWidth="1"/>
    <col min="250" max="250" width="12.85546875" style="426" customWidth="1"/>
    <col min="251" max="251" width="15.42578125" style="426" customWidth="1"/>
    <col min="252" max="252" width="19.42578125" style="426" customWidth="1"/>
    <col min="253" max="253" width="13.85546875" style="426" customWidth="1"/>
    <col min="254" max="500" width="9.140625" style="426"/>
    <col min="501" max="501" width="3.42578125" style="426" customWidth="1"/>
    <col min="502" max="502" width="7" style="426" customWidth="1"/>
    <col min="503" max="503" width="9.85546875" style="426" customWidth="1"/>
    <col min="504" max="504" width="64.140625" style="426" customWidth="1"/>
    <col min="505" max="505" width="11.42578125" style="426" customWidth="1"/>
    <col min="506" max="506" width="12.85546875" style="426" customWidth="1"/>
    <col min="507" max="507" width="15.42578125" style="426" customWidth="1"/>
    <col min="508" max="508" width="19.42578125" style="426" customWidth="1"/>
    <col min="509" max="509" width="13.85546875" style="426" customWidth="1"/>
    <col min="510" max="756" width="9.140625" style="426"/>
    <col min="757" max="757" width="3.42578125" style="426" customWidth="1"/>
    <col min="758" max="758" width="7" style="426" customWidth="1"/>
    <col min="759" max="759" width="9.85546875" style="426" customWidth="1"/>
    <col min="760" max="760" width="64.140625" style="426" customWidth="1"/>
    <col min="761" max="761" width="11.42578125" style="426" customWidth="1"/>
    <col min="762" max="762" width="12.85546875" style="426" customWidth="1"/>
    <col min="763" max="763" width="15.42578125" style="426" customWidth="1"/>
    <col min="764" max="764" width="19.42578125" style="426" customWidth="1"/>
    <col min="765" max="765" width="13.85546875" style="426" customWidth="1"/>
    <col min="766" max="1012" width="9.140625" style="426"/>
    <col min="1013" max="1013" width="3.42578125" style="426" customWidth="1"/>
    <col min="1014" max="1014" width="7" style="426" customWidth="1"/>
    <col min="1015" max="1015" width="9.85546875" style="426" customWidth="1"/>
    <col min="1016" max="1016" width="64.140625" style="426" customWidth="1"/>
    <col min="1017" max="1017" width="11.42578125" style="426" customWidth="1"/>
    <col min="1018" max="1018" width="12.85546875" style="426" customWidth="1"/>
    <col min="1019" max="1019" width="15.42578125" style="426" customWidth="1"/>
    <col min="1020" max="1020" width="19.42578125" style="426" customWidth="1"/>
    <col min="1021" max="1021" width="13.85546875" style="426" customWidth="1"/>
    <col min="1022" max="1268" width="9.140625" style="426"/>
    <col min="1269" max="1269" width="3.42578125" style="426" customWidth="1"/>
    <col min="1270" max="1270" width="7" style="426" customWidth="1"/>
    <col min="1271" max="1271" width="9.85546875" style="426" customWidth="1"/>
    <col min="1272" max="1272" width="64.140625" style="426" customWidth="1"/>
    <col min="1273" max="1273" width="11.42578125" style="426" customWidth="1"/>
    <col min="1274" max="1274" width="12.85546875" style="426" customWidth="1"/>
    <col min="1275" max="1275" width="15.42578125" style="426" customWidth="1"/>
    <col min="1276" max="1276" width="19.42578125" style="426" customWidth="1"/>
    <col min="1277" max="1277" width="13.85546875" style="426" customWidth="1"/>
    <col min="1278" max="1524" width="9.140625" style="426"/>
    <col min="1525" max="1525" width="3.42578125" style="426" customWidth="1"/>
    <col min="1526" max="1526" width="7" style="426" customWidth="1"/>
    <col min="1527" max="1527" width="9.85546875" style="426" customWidth="1"/>
    <col min="1528" max="1528" width="64.140625" style="426" customWidth="1"/>
    <col min="1529" max="1529" width="11.42578125" style="426" customWidth="1"/>
    <col min="1530" max="1530" width="12.85546875" style="426" customWidth="1"/>
    <col min="1531" max="1531" width="15.42578125" style="426" customWidth="1"/>
    <col min="1532" max="1532" width="19.42578125" style="426" customWidth="1"/>
    <col min="1533" max="1533" width="13.85546875" style="426" customWidth="1"/>
    <col min="1534" max="1780" width="9.140625" style="426"/>
    <col min="1781" max="1781" width="3.42578125" style="426" customWidth="1"/>
    <col min="1782" max="1782" width="7" style="426" customWidth="1"/>
    <col min="1783" max="1783" width="9.85546875" style="426" customWidth="1"/>
    <col min="1784" max="1784" width="64.140625" style="426" customWidth="1"/>
    <col min="1785" max="1785" width="11.42578125" style="426" customWidth="1"/>
    <col min="1786" max="1786" width="12.85546875" style="426" customWidth="1"/>
    <col min="1787" max="1787" width="15.42578125" style="426" customWidth="1"/>
    <col min="1788" max="1788" width="19.42578125" style="426" customWidth="1"/>
    <col min="1789" max="1789" width="13.85546875" style="426" customWidth="1"/>
    <col min="1790" max="2036" width="9.140625" style="426"/>
    <col min="2037" max="2037" width="3.42578125" style="426" customWidth="1"/>
    <col min="2038" max="2038" width="7" style="426" customWidth="1"/>
    <col min="2039" max="2039" width="9.85546875" style="426" customWidth="1"/>
    <col min="2040" max="2040" width="64.140625" style="426" customWidth="1"/>
    <col min="2041" max="2041" width="11.42578125" style="426" customWidth="1"/>
    <col min="2042" max="2042" width="12.85546875" style="426" customWidth="1"/>
    <col min="2043" max="2043" width="15.42578125" style="426" customWidth="1"/>
    <col min="2044" max="2044" width="19.42578125" style="426" customWidth="1"/>
    <col min="2045" max="2045" width="13.85546875" style="426" customWidth="1"/>
    <col min="2046" max="2292" width="9.140625" style="426"/>
    <col min="2293" max="2293" width="3.42578125" style="426" customWidth="1"/>
    <col min="2294" max="2294" width="7" style="426" customWidth="1"/>
    <col min="2295" max="2295" width="9.85546875" style="426" customWidth="1"/>
    <col min="2296" max="2296" width="64.140625" style="426" customWidth="1"/>
    <col min="2297" max="2297" width="11.42578125" style="426" customWidth="1"/>
    <col min="2298" max="2298" width="12.85546875" style="426" customWidth="1"/>
    <col min="2299" max="2299" width="15.42578125" style="426" customWidth="1"/>
    <col min="2300" max="2300" width="19.42578125" style="426" customWidth="1"/>
    <col min="2301" max="2301" width="13.85546875" style="426" customWidth="1"/>
    <col min="2302" max="2548" width="9.140625" style="426"/>
    <col min="2549" max="2549" width="3.42578125" style="426" customWidth="1"/>
    <col min="2550" max="2550" width="7" style="426" customWidth="1"/>
    <col min="2551" max="2551" width="9.85546875" style="426" customWidth="1"/>
    <col min="2552" max="2552" width="64.140625" style="426" customWidth="1"/>
    <col min="2553" max="2553" width="11.42578125" style="426" customWidth="1"/>
    <col min="2554" max="2554" width="12.85546875" style="426" customWidth="1"/>
    <col min="2555" max="2555" width="15.42578125" style="426" customWidth="1"/>
    <col min="2556" max="2556" width="19.42578125" style="426" customWidth="1"/>
    <col min="2557" max="2557" width="13.85546875" style="426" customWidth="1"/>
    <col min="2558" max="2804" width="9.140625" style="426"/>
    <col min="2805" max="2805" width="3.42578125" style="426" customWidth="1"/>
    <col min="2806" max="2806" width="7" style="426" customWidth="1"/>
    <col min="2807" max="2807" width="9.85546875" style="426" customWidth="1"/>
    <col min="2808" max="2808" width="64.140625" style="426" customWidth="1"/>
    <col min="2809" max="2809" width="11.42578125" style="426" customWidth="1"/>
    <col min="2810" max="2810" width="12.85546875" style="426" customWidth="1"/>
    <col min="2811" max="2811" width="15.42578125" style="426" customWidth="1"/>
    <col min="2812" max="2812" width="19.42578125" style="426" customWidth="1"/>
    <col min="2813" max="2813" width="13.85546875" style="426" customWidth="1"/>
    <col min="2814" max="3060" width="9.140625" style="426"/>
    <col min="3061" max="3061" width="3.42578125" style="426" customWidth="1"/>
    <col min="3062" max="3062" width="7" style="426" customWidth="1"/>
    <col min="3063" max="3063" width="9.85546875" style="426" customWidth="1"/>
    <col min="3064" max="3064" width="64.140625" style="426" customWidth="1"/>
    <col min="3065" max="3065" width="11.42578125" style="426" customWidth="1"/>
    <col min="3066" max="3066" width="12.85546875" style="426" customWidth="1"/>
    <col min="3067" max="3067" width="15.42578125" style="426" customWidth="1"/>
    <col min="3068" max="3068" width="19.42578125" style="426" customWidth="1"/>
    <col min="3069" max="3069" width="13.85546875" style="426" customWidth="1"/>
    <col min="3070" max="3316" width="9.140625" style="426"/>
    <col min="3317" max="3317" width="3.42578125" style="426" customWidth="1"/>
    <col min="3318" max="3318" width="7" style="426" customWidth="1"/>
    <col min="3319" max="3319" width="9.85546875" style="426" customWidth="1"/>
    <col min="3320" max="3320" width="64.140625" style="426" customWidth="1"/>
    <col min="3321" max="3321" width="11.42578125" style="426" customWidth="1"/>
    <col min="3322" max="3322" width="12.85546875" style="426" customWidth="1"/>
    <col min="3323" max="3323" width="15.42578125" style="426" customWidth="1"/>
    <col min="3324" max="3324" width="19.42578125" style="426" customWidth="1"/>
    <col min="3325" max="3325" width="13.85546875" style="426" customWidth="1"/>
    <col min="3326" max="3572" width="9.140625" style="426"/>
    <col min="3573" max="3573" width="3.42578125" style="426" customWidth="1"/>
    <col min="3574" max="3574" width="7" style="426" customWidth="1"/>
    <col min="3575" max="3575" width="9.85546875" style="426" customWidth="1"/>
    <col min="3576" max="3576" width="64.140625" style="426" customWidth="1"/>
    <col min="3577" max="3577" width="11.42578125" style="426" customWidth="1"/>
    <col min="3578" max="3578" width="12.85546875" style="426" customWidth="1"/>
    <col min="3579" max="3579" width="15.42578125" style="426" customWidth="1"/>
    <col min="3580" max="3580" width="19.42578125" style="426" customWidth="1"/>
    <col min="3581" max="3581" width="13.85546875" style="426" customWidth="1"/>
    <col min="3582" max="3828" width="9.140625" style="426"/>
    <col min="3829" max="3829" width="3.42578125" style="426" customWidth="1"/>
    <col min="3830" max="3830" width="7" style="426" customWidth="1"/>
    <col min="3831" max="3831" width="9.85546875" style="426" customWidth="1"/>
    <col min="3832" max="3832" width="64.140625" style="426" customWidth="1"/>
    <col min="3833" max="3833" width="11.42578125" style="426" customWidth="1"/>
    <col min="3834" max="3834" width="12.85546875" style="426" customWidth="1"/>
    <col min="3835" max="3835" width="15.42578125" style="426" customWidth="1"/>
    <col min="3836" max="3836" width="19.42578125" style="426" customWidth="1"/>
    <col min="3837" max="3837" width="13.85546875" style="426" customWidth="1"/>
    <col min="3838" max="4084" width="9.140625" style="426"/>
    <col min="4085" max="4085" width="3.42578125" style="426" customWidth="1"/>
    <col min="4086" max="4086" width="7" style="426" customWidth="1"/>
    <col min="4087" max="4087" width="9.85546875" style="426" customWidth="1"/>
    <col min="4088" max="4088" width="64.140625" style="426" customWidth="1"/>
    <col min="4089" max="4089" width="11.42578125" style="426" customWidth="1"/>
    <col min="4090" max="4090" width="12.85546875" style="426" customWidth="1"/>
    <col min="4091" max="4091" width="15.42578125" style="426" customWidth="1"/>
    <col min="4092" max="4092" width="19.42578125" style="426" customWidth="1"/>
    <col min="4093" max="4093" width="13.85546875" style="426" customWidth="1"/>
    <col min="4094" max="4340" width="9.140625" style="426"/>
    <col min="4341" max="4341" width="3.42578125" style="426" customWidth="1"/>
    <col min="4342" max="4342" width="7" style="426" customWidth="1"/>
    <col min="4343" max="4343" width="9.85546875" style="426" customWidth="1"/>
    <col min="4344" max="4344" width="64.140625" style="426" customWidth="1"/>
    <col min="4345" max="4345" width="11.42578125" style="426" customWidth="1"/>
    <col min="4346" max="4346" width="12.85546875" style="426" customWidth="1"/>
    <col min="4347" max="4347" width="15.42578125" style="426" customWidth="1"/>
    <col min="4348" max="4348" width="19.42578125" style="426" customWidth="1"/>
    <col min="4349" max="4349" width="13.85546875" style="426" customWidth="1"/>
    <col min="4350" max="4596" width="9.140625" style="426"/>
    <col min="4597" max="4597" width="3.42578125" style="426" customWidth="1"/>
    <col min="4598" max="4598" width="7" style="426" customWidth="1"/>
    <col min="4599" max="4599" width="9.85546875" style="426" customWidth="1"/>
    <col min="4600" max="4600" width="64.140625" style="426" customWidth="1"/>
    <col min="4601" max="4601" width="11.42578125" style="426" customWidth="1"/>
    <col min="4602" max="4602" width="12.85546875" style="426" customWidth="1"/>
    <col min="4603" max="4603" width="15.42578125" style="426" customWidth="1"/>
    <col min="4604" max="4604" width="19.42578125" style="426" customWidth="1"/>
    <col min="4605" max="4605" width="13.85546875" style="426" customWidth="1"/>
    <col min="4606" max="4852" width="9.140625" style="426"/>
    <col min="4853" max="4853" width="3.42578125" style="426" customWidth="1"/>
    <col min="4854" max="4854" width="7" style="426" customWidth="1"/>
    <col min="4855" max="4855" width="9.85546875" style="426" customWidth="1"/>
    <col min="4856" max="4856" width="64.140625" style="426" customWidth="1"/>
    <col min="4857" max="4857" width="11.42578125" style="426" customWidth="1"/>
    <col min="4858" max="4858" width="12.85546875" style="426" customWidth="1"/>
    <col min="4859" max="4859" width="15.42578125" style="426" customWidth="1"/>
    <col min="4860" max="4860" width="19.42578125" style="426" customWidth="1"/>
    <col min="4861" max="4861" width="13.85546875" style="426" customWidth="1"/>
    <col min="4862" max="5108" width="9.140625" style="426"/>
    <col min="5109" max="5109" width="3.42578125" style="426" customWidth="1"/>
    <col min="5110" max="5110" width="7" style="426" customWidth="1"/>
    <col min="5111" max="5111" width="9.85546875" style="426" customWidth="1"/>
    <col min="5112" max="5112" width="64.140625" style="426" customWidth="1"/>
    <col min="5113" max="5113" width="11.42578125" style="426" customWidth="1"/>
    <col min="5114" max="5114" width="12.85546875" style="426" customWidth="1"/>
    <col min="5115" max="5115" width="15.42578125" style="426" customWidth="1"/>
    <col min="5116" max="5116" width="19.42578125" style="426" customWidth="1"/>
    <col min="5117" max="5117" width="13.85546875" style="426" customWidth="1"/>
    <col min="5118" max="5364" width="9.140625" style="426"/>
    <col min="5365" max="5365" width="3.42578125" style="426" customWidth="1"/>
    <col min="5366" max="5366" width="7" style="426" customWidth="1"/>
    <col min="5367" max="5367" width="9.85546875" style="426" customWidth="1"/>
    <col min="5368" max="5368" width="64.140625" style="426" customWidth="1"/>
    <col min="5369" max="5369" width="11.42578125" style="426" customWidth="1"/>
    <col min="5370" max="5370" width="12.85546875" style="426" customWidth="1"/>
    <col min="5371" max="5371" width="15.42578125" style="426" customWidth="1"/>
    <col min="5372" max="5372" width="19.42578125" style="426" customWidth="1"/>
    <col min="5373" max="5373" width="13.85546875" style="426" customWidth="1"/>
    <col min="5374" max="5620" width="9.140625" style="426"/>
    <col min="5621" max="5621" width="3.42578125" style="426" customWidth="1"/>
    <col min="5622" max="5622" width="7" style="426" customWidth="1"/>
    <col min="5623" max="5623" width="9.85546875" style="426" customWidth="1"/>
    <col min="5624" max="5624" width="64.140625" style="426" customWidth="1"/>
    <col min="5625" max="5625" width="11.42578125" style="426" customWidth="1"/>
    <col min="5626" max="5626" width="12.85546875" style="426" customWidth="1"/>
    <col min="5627" max="5627" width="15.42578125" style="426" customWidth="1"/>
    <col min="5628" max="5628" width="19.42578125" style="426" customWidth="1"/>
    <col min="5629" max="5629" width="13.85546875" style="426" customWidth="1"/>
    <col min="5630" max="5876" width="9.140625" style="426"/>
    <col min="5877" max="5877" width="3.42578125" style="426" customWidth="1"/>
    <col min="5878" max="5878" width="7" style="426" customWidth="1"/>
    <col min="5879" max="5879" width="9.85546875" style="426" customWidth="1"/>
    <col min="5880" max="5880" width="64.140625" style="426" customWidth="1"/>
    <col min="5881" max="5881" width="11.42578125" style="426" customWidth="1"/>
    <col min="5882" max="5882" width="12.85546875" style="426" customWidth="1"/>
    <col min="5883" max="5883" width="15.42578125" style="426" customWidth="1"/>
    <col min="5884" max="5884" width="19.42578125" style="426" customWidth="1"/>
    <col min="5885" max="5885" width="13.85546875" style="426" customWidth="1"/>
    <col min="5886" max="6132" width="9.140625" style="426"/>
    <col min="6133" max="6133" width="3.42578125" style="426" customWidth="1"/>
    <col min="6134" max="6134" width="7" style="426" customWidth="1"/>
    <col min="6135" max="6135" width="9.85546875" style="426" customWidth="1"/>
    <col min="6136" max="6136" width="64.140625" style="426" customWidth="1"/>
    <col min="6137" max="6137" width="11.42578125" style="426" customWidth="1"/>
    <col min="6138" max="6138" width="12.85546875" style="426" customWidth="1"/>
    <col min="6139" max="6139" width="15.42578125" style="426" customWidth="1"/>
    <col min="6140" max="6140" width="19.42578125" style="426" customWidth="1"/>
    <col min="6141" max="6141" width="13.85546875" style="426" customWidth="1"/>
    <col min="6142" max="6388" width="9.140625" style="426"/>
    <col min="6389" max="6389" width="3.42578125" style="426" customWidth="1"/>
    <col min="6390" max="6390" width="7" style="426" customWidth="1"/>
    <col min="6391" max="6391" width="9.85546875" style="426" customWidth="1"/>
    <col min="6392" max="6392" width="64.140625" style="426" customWidth="1"/>
    <col min="6393" max="6393" width="11.42578125" style="426" customWidth="1"/>
    <col min="6394" max="6394" width="12.85546875" style="426" customWidth="1"/>
    <col min="6395" max="6395" width="15.42578125" style="426" customWidth="1"/>
    <col min="6396" max="6396" width="19.42578125" style="426" customWidth="1"/>
    <col min="6397" max="6397" width="13.85546875" style="426" customWidth="1"/>
    <col min="6398" max="6644" width="9.140625" style="426"/>
    <col min="6645" max="6645" width="3.42578125" style="426" customWidth="1"/>
    <col min="6646" max="6646" width="7" style="426" customWidth="1"/>
    <col min="6647" max="6647" width="9.85546875" style="426" customWidth="1"/>
    <col min="6648" max="6648" width="64.140625" style="426" customWidth="1"/>
    <col min="6649" max="6649" width="11.42578125" style="426" customWidth="1"/>
    <col min="6650" max="6650" width="12.85546875" style="426" customWidth="1"/>
    <col min="6651" max="6651" width="15.42578125" style="426" customWidth="1"/>
    <col min="6652" max="6652" width="19.42578125" style="426" customWidth="1"/>
    <col min="6653" max="6653" width="13.85546875" style="426" customWidth="1"/>
    <col min="6654" max="6900" width="9.140625" style="426"/>
    <col min="6901" max="6901" width="3.42578125" style="426" customWidth="1"/>
    <col min="6902" max="6902" width="7" style="426" customWidth="1"/>
    <col min="6903" max="6903" width="9.85546875" style="426" customWidth="1"/>
    <col min="6904" max="6904" width="64.140625" style="426" customWidth="1"/>
    <col min="6905" max="6905" width="11.42578125" style="426" customWidth="1"/>
    <col min="6906" max="6906" width="12.85546875" style="426" customWidth="1"/>
    <col min="6907" max="6907" width="15.42578125" style="426" customWidth="1"/>
    <col min="6908" max="6908" width="19.42578125" style="426" customWidth="1"/>
    <col min="6909" max="6909" width="13.85546875" style="426" customWidth="1"/>
    <col min="6910" max="7156" width="9.140625" style="426"/>
    <col min="7157" max="7157" width="3.42578125" style="426" customWidth="1"/>
    <col min="7158" max="7158" width="7" style="426" customWidth="1"/>
    <col min="7159" max="7159" width="9.85546875" style="426" customWidth="1"/>
    <col min="7160" max="7160" width="64.140625" style="426" customWidth="1"/>
    <col min="7161" max="7161" width="11.42578125" style="426" customWidth="1"/>
    <col min="7162" max="7162" width="12.85546875" style="426" customWidth="1"/>
    <col min="7163" max="7163" width="15.42578125" style="426" customWidth="1"/>
    <col min="7164" max="7164" width="19.42578125" style="426" customWidth="1"/>
    <col min="7165" max="7165" width="13.85546875" style="426" customWidth="1"/>
    <col min="7166" max="7412" width="9.140625" style="426"/>
    <col min="7413" max="7413" width="3.42578125" style="426" customWidth="1"/>
    <col min="7414" max="7414" width="7" style="426" customWidth="1"/>
    <col min="7415" max="7415" width="9.85546875" style="426" customWidth="1"/>
    <col min="7416" max="7416" width="64.140625" style="426" customWidth="1"/>
    <col min="7417" max="7417" width="11.42578125" style="426" customWidth="1"/>
    <col min="7418" max="7418" width="12.85546875" style="426" customWidth="1"/>
    <col min="7419" max="7419" width="15.42578125" style="426" customWidth="1"/>
    <col min="7420" max="7420" width="19.42578125" style="426" customWidth="1"/>
    <col min="7421" max="7421" width="13.85546875" style="426" customWidth="1"/>
    <col min="7422" max="7668" width="9.140625" style="426"/>
    <col min="7669" max="7669" width="3.42578125" style="426" customWidth="1"/>
    <col min="7670" max="7670" width="7" style="426" customWidth="1"/>
    <col min="7671" max="7671" width="9.85546875" style="426" customWidth="1"/>
    <col min="7672" max="7672" width="64.140625" style="426" customWidth="1"/>
    <col min="7673" max="7673" width="11.42578125" style="426" customWidth="1"/>
    <col min="7674" max="7674" width="12.85546875" style="426" customWidth="1"/>
    <col min="7675" max="7675" width="15.42578125" style="426" customWidth="1"/>
    <col min="7676" max="7676" width="19.42578125" style="426" customWidth="1"/>
    <col min="7677" max="7677" width="13.85546875" style="426" customWidth="1"/>
    <col min="7678" max="7924" width="9.140625" style="426"/>
    <col min="7925" max="7925" width="3.42578125" style="426" customWidth="1"/>
    <col min="7926" max="7926" width="7" style="426" customWidth="1"/>
    <col min="7927" max="7927" width="9.85546875" style="426" customWidth="1"/>
    <col min="7928" max="7928" width="64.140625" style="426" customWidth="1"/>
    <col min="7929" max="7929" width="11.42578125" style="426" customWidth="1"/>
    <col min="7930" max="7930" width="12.85546875" style="426" customWidth="1"/>
    <col min="7931" max="7931" width="15.42578125" style="426" customWidth="1"/>
    <col min="7932" max="7932" width="19.42578125" style="426" customWidth="1"/>
    <col min="7933" max="7933" width="13.85546875" style="426" customWidth="1"/>
    <col min="7934" max="8180" width="9.140625" style="426"/>
    <col min="8181" max="8181" width="3.42578125" style="426" customWidth="1"/>
    <col min="8182" max="8182" width="7" style="426" customWidth="1"/>
    <col min="8183" max="8183" width="9.85546875" style="426" customWidth="1"/>
    <col min="8184" max="8184" width="64.140625" style="426" customWidth="1"/>
    <col min="8185" max="8185" width="11.42578125" style="426" customWidth="1"/>
    <col min="8186" max="8186" width="12.85546875" style="426" customWidth="1"/>
    <col min="8187" max="8187" width="15.42578125" style="426" customWidth="1"/>
    <col min="8188" max="8188" width="19.42578125" style="426" customWidth="1"/>
    <col min="8189" max="8189" width="13.85546875" style="426" customWidth="1"/>
    <col min="8190" max="8436" width="9.140625" style="426"/>
    <col min="8437" max="8437" width="3.42578125" style="426" customWidth="1"/>
    <col min="8438" max="8438" width="7" style="426" customWidth="1"/>
    <col min="8439" max="8439" width="9.85546875" style="426" customWidth="1"/>
    <col min="8440" max="8440" width="64.140625" style="426" customWidth="1"/>
    <col min="8441" max="8441" width="11.42578125" style="426" customWidth="1"/>
    <col min="8442" max="8442" width="12.85546875" style="426" customWidth="1"/>
    <col min="8443" max="8443" width="15.42578125" style="426" customWidth="1"/>
    <col min="8444" max="8444" width="19.42578125" style="426" customWidth="1"/>
    <col min="8445" max="8445" width="13.85546875" style="426" customWidth="1"/>
    <col min="8446" max="8692" width="9.140625" style="426"/>
    <col min="8693" max="8693" width="3.42578125" style="426" customWidth="1"/>
    <col min="8694" max="8694" width="7" style="426" customWidth="1"/>
    <col min="8695" max="8695" width="9.85546875" style="426" customWidth="1"/>
    <col min="8696" max="8696" width="64.140625" style="426" customWidth="1"/>
    <col min="8697" max="8697" width="11.42578125" style="426" customWidth="1"/>
    <col min="8698" max="8698" width="12.85546875" style="426" customWidth="1"/>
    <col min="8699" max="8699" width="15.42578125" style="426" customWidth="1"/>
    <col min="8700" max="8700" width="19.42578125" style="426" customWidth="1"/>
    <col min="8701" max="8701" width="13.85546875" style="426" customWidth="1"/>
    <col min="8702" max="8948" width="9.140625" style="426"/>
    <col min="8949" max="8949" width="3.42578125" style="426" customWidth="1"/>
    <col min="8950" max="8950" width="7" style="426" customWidth="1"/>
    <col min="8951" max="8951" width="9.85546875" style="426" customWidth="1"/>
    <col min="8952" max="8952" width="64.140625" style="426" customWidth="1"/>
    <col min="8953" max="8953" width="11.42578125" style="426" customWidth="1"/>
    <col min="8954" max="8954" width="12.85546875" style="426" customWidth="1"/>
    <col min="8955" max="8955" width="15.42578125" style="426" customWidth="1"/>
    <col min="8956" max="8956" width="19.42578125" style="426" customWidth="1"/>
    <col min="8957" max="8957" width="13.85546875" style="426" customWidth="1"/>
    <col min="8958" max="9204" width="9.140625" style="426"/>
    <col min="9205" max="9205" width="3.42578125" style="426" customWidth="1"/>
    <col min="9206" max="9206" width="7" style="426" customWidth="1"/>
    <col min="9207" max="9207" width="9.85546875" style="426" customWidth="1"/>
    <col min="9208" max="9208" width="64.140625" style="426" customWidth="1"/>
    <col min="9209" max="9209" width="11.42578125" style="426" customWidth="1"/>
    <col min="9210" max="9210" width="12.85546875" style="426" customWidth="1"/>
    <col min="9211" max="9211" width="15.42578125" style="426" customWidth="1"/>
    <col min="9212" max="9212" width="19.42578125" style="426" customWidth="1"/>
    <col min="9213" max="9213" width="13.85546875" style="426" customWidth="1"/>
    <col min="9214" max="9460" width="9.140625" style="426"/>
    <col min="9461" max="9461" width="3.42578125" style="426" customWidth="1"/>
    <col min="9462" max="9462" width="7" style="426" customWidth="1"/>
    <col min="9463" max="9463" width="9.85546875" style="426" customWidth="1"/>
    <col min="9464" max="9464" width="64.140625" style="426" customWidth="1"/>
    <col min="9465" max="9465" width="11.42578125" style="426" customWidth="1"/>
    <col min="9466" max="9466" width="12.85546875" style="426" customWidth="1"/>
    <col min="9467" max="9467" width="15.42578125" style="426" customWidth="1"/>
    <col min="9468" max="9468" width="19.42578125" style="426" customWidth="1"/>
    <col min="9469" max="9469" width="13.85546875" style="426" customWidth="1"/>
    <col min="9470" max="9716" width="9.140625" style="426"/>
    <col min="9717" max="9717" width="3.42578125" style="426" customWidth="1"/>
    <col min="9718" max="9718" width="7" style="426" customWidth="1"/>
    <col min="9719" max="9719" width="9.85546875" style="426" customWidth="1"/>
    <col min="9720" max="9720" width="64.140625" style="426" customWidth="1"/>
    <col min="9721" max="9721" width="11.42578125" style="426" customWidth="1"/>
    <col min="9722" max="9722" width="12.85546875" style="426" customWidth="1"/>
    <col min="9723" max="9723" width="15.42578125" style="426" customWidth="1"/>
    <col min="9724" max="9724" width="19.42578125" style="426" customWidth="1"/>
    <col min="9725" max="9725" width="13.85546875" style="426" customWidth="1"/>
    <col min="9726" max="9972" width="9.140625" style="426"/>
    <col min="9973" max="9973" width="3.42578125" style="426" customWidth="1"/>
    <col min="9974" max="9974" width="7" style="426" customWidth="1"/>
    <col min="9975" max="9975" width="9.85546875" style="426" customWidth="1"/>
    <col min="9976" max="9976" width="64.140625" style="426" customWidth="1"/>
    <col min="9977" max="9977" width="11.42578125" style="426" customWidth="1"/>
    <col min="9978" max="9978" width="12.85546875" style="426" customWidth="1"/>
    <col min="9979" max="9979" width="15.42578125" style="426" customWidth="1"/>
    <col min="9980" max="9980" width="19.42578125" style="426" customWidth="1"/>
    <col min="9981" max="9981" width="13.85546875" style="426" customWidth="1"/>
    <col min="9982" max="10228" width="9.140625" style="426"/>
    <col min="10229" max="10229" width="3.42578125" style="426" customWidth="1"/>
    <col min="10230" max="10230" width="7" style="426" customWidth="1"/>
    <col min="10231" max="10231" width="9.85546875" style="426" customWidth="1"/>
    <col min="10232" max="10232" width="64.140625" style="426" customWidth="1"/>
    <col min="10233" max="10233" width="11.42578125" style="426" customWidth="1"/>
    <col min="10234" max="10234" width="12.85546875" style="426" customWidth="1"/>
    <col min="10235" max="10235" width="15.42578125" style="426" customWidth="1"/>
    <col min="10236" max="10236" width="19.42578125" style="426" customWidth="1"/>
    <col min="10237" max="10237" width="13.85546875" style="426" customWidth="1"/>
    <col min="10238" max="10484" width="9.140625" style="426"/>
    <col min="10485" max="10485" width="3.42578125" style="426" customWidth="1"/>
    <col min="10486" max="10486" width="7" style="426" customWidth="1"/>
    <col min="10487" max="10487" width="9.85546875" style="426" customWidth="1"/>
    <col min="10488" max="10488" width="64.140625" style="426" customWidth="1"/>
    <col min="10489" max="10489" width="11.42578125" style="426" customWidth="1"/>
    <col min="10490" max="10490" width="12.85546875" style="426" customWidth="1"/>
    <col min="10491" max="10491" width="15.42578125" style="426" customWidth="1"/>
    <col min="10492" max="10492" width="19.42578125" style="426" customWidth="1"/>
    <col min="10493" max="10493" width="13.85546875" style="426" customWidth="1"/>
    <col min="10494" max="10740" width="9.140625" style="426"/>
    <col min="10741" max="10741" width="3.42578125" style="426" customWidth="1"/>
    <col min="10742" max="10742" width="7" style="426" customWidth="1"/>
    <col min="10743" max="10743" width="9.85546875" style="426" customWidth="1"/>
    <col min="10744" max="10744" width="64.140625" style="426" customWidth="1"/>
    <col min="10745" max="10745" width="11.42578125" style="426" customWidth="1"/>
    <col min="10746" max="10746" width="12.85546875" style="426" customWidth="1"/>
    <col min="10747" max="10747" width="15.42578125" style="426" customWidth="1"/>
    <col min="10748" max="10748" width="19.42578125" style="426" customWidth="1"/>
    <col min="10749" max="10749" width="13.85546875" style="426" customWidth="1"/>
    <col min="10750" max="10996" width="9.140625" style="426"/>
    <col min="10997" max="10997" width="3.42578125" style="426" customWidth="1"/>
    <col min="10998" max="10998" width="7" style="426" customWidth="1"/>
    <col min="10999" max="10999" width="9.85546875" style="426" customWidth="1"/>
    <col min="11000" max="11000" width="64.140625" style="426" customWidth="1"/>
    <col min="11001" max="11001" width="11.42578125" style="426" customWidth="1"/>
    <col min="11002" max="11002" width="12.85546875" style="426" customWidth="1"/>
    <col min="11003" max="11003" width="15.42578125" style="426" customWidth="1"/>
    <col min="11004" max="11004" width="19.42578125" style="426" customWidth="1"/>
    <col min="11005" max="11005" width="13.85546875" style="426" customWidth="1"/>
    <col min="11006" max="11252" width="9.140625" style="426"/>
    <col min="11253" max="11253" width="3.42578125" style="426" customWidth="1"/>
    <col min="11254" max="11254" width="7" style="426" customWidth="1"/>
    <col min="11255" max="11255" width="9.85546875" style="426" customWidth="1"/>
    <col min="11256" max="11256" width="64.140625" style="426" customWidth="1"/>
    <col min="11257" max="11257" width="11.42578125" style="426" customWidth="1"/>
    <col min="11258" max="11258" width="12.85546875" style="426" customWidth="1"/>
    <col min="11259" max="11259" width="15.42578125" style="426" customWidth="1"/>
    <col min="11260" max="11260" width="19.42578125" style="426" customWidth="1"/>
    <col min="11261" max="11261" width="13.85546875" style="426" customWidth="1"/>
    <col min="11262" max="11508" width="9.140625" style="426"/>
    <col min="11509" max="11509" width="3.42578125" style="426" customWidth="1"/>
    <col min="11510" max="11510" width="7" style="426" customWidth="1"/>
    <col min="11511" max="11511" width="9.85546875" style="426" customWidth="1"/>
    <col min="11512" max="11512" width="64.140625" style="426" customWidth="1"/>
    <col min="11513" max="11513" width="11.42578125" style="426" customWidth="1"/>
    <col min="11514" max="11514" width="12.85546875" style="426" customWidth="1"/>
    <col min="11515" max="11515" width="15.42578125" style="426" customWidth="1"/>
    <col min="11516" max="11516" width="19.42578125" style="426" customWidth="1"/>
    <col min="11517" max="11517" width="13.85546875" style="426" customWidth="1"/>
    <col min="11518" max="11764" width="9.140625" style="426"/>
    <col min="11765" max="11765" width="3.42578125" style="426" customWidth="1"/>
    <col min="11766" max="11766" width="7" style="426" customWidth="1"/>
    <col min="11767" max="11767" width="9.85546875" style="426" customWidth="1"/>
    <col min="11768" max="11768" width="64.140625" style="426" customWidth="1"/>
    <col min="11769" max="11769" width="11.42578125" style="426" customWidth="1"/>
    <col min="11770" max="11770" width="12.85546875" style="426" customWidth="1"/>
    <col min="11771" max="11771" width="15.42578125" style="426" customWidth="1"/>
    <col min="11772" max="11772" width="19.42578125" style="426" customWidth="1"/>
    <col min="11773" max="11773" width="13.85546875" style="426" customWidth="1"/>
    <col min="11774" max="12020" width="9.140625" style="426"/>
    <col min="12021" max="12021" width="3.42578125" style="426" customWidth="1"/>
    <col min="12022" max="12022" width="7" style="426" customWidth="1"/>
    <col min="12023" max="12023" width="9.85546875" style="426" customWidth="1"/>
    <col min="12024" max="12024" width="64.140625" style="426" customWidth="1"/>
    <col min="12025" max="12025" width="11.42578125" style="426" customWidth="1"/>
    <col min="12026" max="12026" width="12.85546875" style="426" customWidth="1"/>
    <col min="12027" max="12027" width="15.42578125" style="426" customWidth="1"/>
    <col min="12028" max="12028" width="19.42578125" style="426" customWidth="1"/>
    <col min="12029" max="12029" width="13.85546875" style="426" customWidth="1"/>
    <col min="12030" max="12276" width="9.140625" style="426"/>
    <col min="12277" max="12277" width="3.42578125" style="426" customWidth="1"/>
    <col min="12278" max="12278" width="7" style="426" customWidth="1"/>
    <col min="12279" max="12279" width="9.85546875" style="426" customWidth="1"/>
    <col min="12280" max="12280" width="64.140625" style="426" customWidth="1"/>
    <col min="12281" max="12281" width="11.42578125" style="426" customWidth="1"/>
    <col min="12282" max="12282" width="12.85546875" style="426" customWidth="1"/>
    <col min="12283" max="12283" width="15.42578125" style="426" customWidth="1"/>
    <col min="12284" max="12284" width="19.42578125" style="426" customWidth="1"/>
    <col min="12285" max="12285" width="13.85546875" style="426" customWidth="1"/>
    <col min="12286" max="12532" width="9.140625" style="426"/>
    <col min="12533" max="12533" width="3.42578125" style="426" customWidth="1"/>
    <col min="12534" max="12534" width="7" style="426" customWidth="1"/>
    <col min="12535" max="12535" width="9.85546875" style="426" customWidth="1"/>
    <col min="12536" max="12536" width="64.140625" style="426" customWidth="1"/>
    <col min="12537" max="12537" width="11.42578125" style="426" customWidth="1"/>
    <col min="12538" max="12538" width="12.85546875" style="426" customWidth="1"/>
    <col min="12539" max="12539" width="15.42578125" style="426" customWidth="1"/>
    <col min="12540" max="12540" width="19.42578125" style="426" customWidth="1"/>
    <col min="12541" max="12541" width="13.85546875" style="426" customWidth="1"/>
    <col min="12542" max="12788" width="9.140625" style="426"/>
    <col min="12789" max="12789" width="3.42578125" style="426" customWidth="1"/>
    <col min="12790" max="12790" width="7" style="426" customWidth="1"/>
    <col min="12791" max="12791" width="9.85546875" style="426" customWidth="1"/>
    <col min="12792" max="12792" width="64.140625" style="426" customWidth="1"/>
    <col min="12793" max="12793" width="11.42578125" style="426" customWidth="1"/>
    <col min="12794" max="12794" width="12.85546875" style="426" customWidth="1"/>
    <col min="12795" max="12795" width="15.42578125" style="426" customWidth="1"/>
    <col min="12796" max="12796" width="19.42578125" style="426" customWidth="1"/>
    <col min="12797" max="12797" width="13.85546875" style="426" customWidth="1"/>
    <col min="12798" max="13044" width="9.140625" style="426"/>
    <col min="13045" max="13045" width="3.42578125" style="426" customWidth="1"/>
    <col min="13046" max="13046" width="7" style="426" customWidth="1"/>
    <col min="13047" max="13047" width="9.85546875" style="426" customWidth="1"/>
    <col min="13048" max="13048" width="64.140625" style="426" customWidth="1"/>
    <col min="13049" max="13049" width="11.42578125" style="426" customWidth="1"/>
    <col min="13050" max="13050" width="12.85546875" style="426" customWidth="1"/>
    <col min="13051" max="13051" width="15.42578125" style="426" customWidth="1"/>
    <col min="13052" max="13052" width="19.42578125" style="426" customWidth="1"/>
    <col min="13053" max="13053" width="13.85546875" style="426" customWidth="1"/>
    <col min="13054" max="13300" width="9.140625" style="426"/>
    <col min="13301" max="13301" width="3.42578125" style="426" customWidth="1"/>
    <col min="13302" max="13302" width="7" style="426" customWidth="1"/>
    <col min="13303" max="13303" width="9.85546875" style="426" customWidth="1"/>
    <col min="13304" max="13304" width="64.140625" style="426" customWidth="1"/>
    <col min="13305" max="13305" width="11.42578125" style="426" customWidth="1"/>
    <col min="13306" max="13306" width="12.85546875" style="426" customWidth="1"/>
    <col min="13307" max="13307" width="15.42578125" style="426" customWidth="1"/>
    <col min="13308" max="13308" width="19.42578125" style="426" customWidth="1"/>
    <col min="13309" max="13309" width="13.85546875" style="426" customWidth="1"/>
    <col min="13310" max="13556" width="9.140625" style="426"/>
    <col min="13557" max="13557" width="3.42578125" style="426" customWidth="1"/>
    <col min="13558" max="13558" width="7" style="426" customWidth="1"/>
    <col min="13559" max="13559" width="9.85546875" style="426" customWidth="1"/>
    <col min="13560" max="13560" width="64.140625" style="426" customWidth="1"/>
    <col min="13561" max="13561" width="11.42578125" style="426" customWidth="1"/>
    <col min="13562" max="13562" width="12.85546875" style="426" customWidth="1"/>
    <col min="13563" max="13563" width="15.42578125" style="426" customWidth="1"/>
    <col min="13564" max="13564" width="19.42578125" style="426" customWidth="1"/>
    <col min="13565" max="13565" width="13.85546875" style="426" customWidth="1"/>
    <col min="13566" max="13812" width="9.140625" style="426"/>
    <col min="13813" max="13813" width="3.42578125" style="426" customWidth="1"/>
    <col min="13814" max="13814" width="7" style="426" customWidth="1"/>
    <col min="13815" max="13815" width="9.85546875" style="426" customWidth="1"/>
    <col min="13816" max="13816" width="64.140625" style="426" customWidth="1"/>
    <col min="13817" max="13817" width="11.42578125" style="426" customWidth="1"/>
    <col min="13818" max="13818" width="12.85546875" style="426" customWidth="1"/>
    <col min="13819" max="13819" width="15.42578125" style="426" customWidth="1"/>
    <col min="13820" max="13820" width="19.42578125" style="426" customWidth="1"/>
    <col min="13821" max="13821" width="13.85546875" style="426" customWidth="1"/>
    <col min="13822" max="14068" width="9.140625" style="426"/>
    <col min="14069" max="14069" width="3.42578125" style="426" customWidth="1"/>
    <col min="14070" max="14070" width="7" style="426" customWidth="1"/>
    <col min="14071" max="14071" width="9.85546875" style="426" customWidth="1"/>
    <col min="14072" max="14072" width="64.140625" style="426" customWidth="1"/>
    <col min="14073" max="14073" width="11.42578125" style="426" customWidth="1"/>
    <col min="14074" max="14074" width="12.85546875" style="426" customWidth="1"/>
    <col min="14075" max="14075" width="15.42578125" style="426" customWidth="1"/>
    <col min="14076" max="14076" width="19.42578125" style="426" customWidth="1"/>
    <col min="14077" max="14077" width="13.85546875" style="426" customWidth="1"/>
    <col min="14078" max="14324" width="9.140625" style="426"/>
    <col min="14325" max="14325" width="3.42578125" style="426" customWidth="1"/>
    <col min="14326" max="14326" width="7" style="426" customWidth="1"/>
    <col min="14327" max="14327" width="9.85546875" style="426" customWidth="1"/>
    <col min="14328" max="14328" width="64.140625" style="426" customWidth="1"/>
    <col min="14329" max="14329" width="11.42578125" style="426" customWidth="1"/>
    <col min="14330" max="14330" width="12.85546875" style="426" customWidth="1"/>
    <col min="14331" max="14331" width="15.42578125" style="426" customWidth="1"/>
    <col min="14332" max="14332" width="19.42578125" style="426" customWidth="1"/>
    <col min="14333" max="14333" width="13.85546875" style="426" customWidth="1"/>
    <col min="14334" max="14580" width="9.140625" style="426"/>
    <col min="14581" max="14581" width="3.42578125" style="426" customWidth="1"/>
    <col min="14582" max="14582" width="7" style="426" customWidth="1"/>
    <col min="14583" max="14583" width="9.85546875" style="426" customWidth="1"/>
    <col min="14584" max="14584" width="64.140625" style="426" customWidth="1"/>
    <col min="14585" max="14585" width="11.42578125" style="426" customWidth="1"/>
    <col min="14586" max="14586" width="12.85546875" style="426" customWidth="1"/>
    <col min="14587" max="14587" width="15.42578125" style="426" customWidth="1"/>
    <col min="14588" max="14588" width="19.42578125" style="426" customWidth="1"/>
    <col min="14589" max="14589" width="13.85546875" style="426" customWidth="1"/>
    <col min="14590" max="14836" width="9.140625" style="426"/>
    <col min="14837" max="14837" width="3.42578125" style="426" customWidth="1"/>
    <col min="14838" max="14838" width="7" style="426" customWidth="1"/>
    <col min="14839" max="14839" width="9.85546875" style="426" customWidth="1"/>
    <col min="14840" max="14840" width="64.140625" style="426" customWidth="1"/>
    <col min="14841" max="14841" width="11.42578125" style="426" customWidth="1"/>
    <col min="14842" max="14842" width="12.85546875" style="426" customWidth="1"/>
    <col min="14843" max="14843" width="15.42578125" style="426" customWidth="1"/>
    <col min="14844" max="14844" width="19.42578125" style="426" customWidth="1"/>
    <col min="14845" max="14845" width="13.85546875" style="426" customWidth="1"/>
    <col min="14846" max="15092" width="9.140625" style="426"/>
    <col min="15093" max="15093" width="3.42578125" style="426" customWidth="1"/>
    <col min="15094" max="15094" width="7" style="426" customWidth="1"/>
    <col min="15095" max="15095" width="9.85546875" style="426" customWidth="1"/>
    <col min="15096" max="15096" width="64.140625" style="426" customWidth="1"/>
    <col min="15097" max="15097" width="11.42578125" style="426" customWidth="1"/>
    <col min="15098" max="15098" width="12.85546875" style="426" customWidth="1"/>
    <col min="15099" max="15099" width="15.42578125" style="426" customWidth="1"/>
    <col min="15100" max="15100" width="19.42578125" style="426" customWidth="1"/>
    <col min="15101" max="15101" width="13.85546875" style="426" customWidth="1"/>
    <col min="15102" max="15348" width="9.140625" style="426"/>
    <col min="15349" max="15349" width="3.42578125" style="426" customWidth="1"/>
    <col min="15350" max="15350" width="7" style="426" customWidth="1"/>
    <col min="15351" max="15351" width="9.85546875" style="426" customWidth="1"/>
    <col min="15352" max="15352" width="64.140625" style="426" customWidth="1"/>
    <col min="15353" max="15353" width="11.42578125" style="426" customWidth="1"/>
    <col min="15354" max="15354" width="12.85546875" style="426" customWidth="1"/>
    <col min="15355" max="15355" width="15.42578125" style="426" customWidth="1"/>
    <col min="15356" max="15356" width="19.42578125" style="426" customWidth="1"/>
    <col min="15357" max="15357" width="13.85546875" style="426" customWidth="1"/>
    <col min="15358" max="15604" width="9.140625" style="426"/>
    <col min="15605" max="15605" width="3.42578125" style="426" customWidth="1"/>
    <col min="15606" max="15606" width="7" style="426" customWidth="1"/>
    <col min="15607" max="15607" width="9.85546875" style="426" customWidth="1"/>
    <col min="15608" max="15608" width="64.140625" style="426" customWidth="1"/>
    <col min="15609" max="15609" width="11.42578125" style="426" customWidth="1"/>
    <col min="15610" max="15610" width="12.85546875" style="426" customWidth="1"/>
    <col min="15611" max="15611" width="15.42578125" style="426" customWidth="1"/>
    <col min="15612" max="15612" width="19.42578125" style="426" customWidth="1"/>
    <col min="15613" max="15613" width="13.85546875" style="426" customWidth="1"/>
    <col min="15614" max="15860" width="9.140625" style="426"/>
    <col min="15861" max="15861" width="3.42578125" style="426" customWidth="1"/>
    <col min="15862" max="15862" width="7" style="426" customWidth="1"/>
    <col min="15863" max="15863" width="9.85546875" style="426" customWidth="1"/>
    <col min="15864" max="15864" width="64.140625" style="426" customWidth="1"/>
    <col min="15865" max="15865" width="11.42578125" style="426" customWidth="1"/>
    <col min="15866" max="15866" width="12.85546875" style="426" customWidth="1"/>
    <col min="15867" max="15867" width="15.42578125" style="426" customWidth="1"/>
    <col min="15868" max="15868" width="19.42578125" style="426" customWidth="1"/>
    <col min="15869" max="15869" width="13.85546875" style="426" customWidth="1"/>
    <col min="15870" max="16116" width="9.140625" style="426"/>
    <col min="16117" max="16117" width="3.42578125" style="426" customWidth="1"/>
    <col min="16118" max="16118" width="7" style="426" customWidth="1"/>
    <col min="16119" max="16119" width="9.85546875" style="426" customWidth="1"/>
    <col min="16120" max="16120" width="64.140625" style="426" customWidth="1"/>
    <col min="16121" max="16121" width="11.42578125" style="426" customWidth="1"/>
    <col min="16122" max="16122" width="12.85546875" style="426" customWidth="1"/>
    <col min="16123" max="16123" width="15.42578125" style="426" customWidth="1"/>
    <col min="16124" max="16124" width="19.42578125" style="426" customWidth="1"/>
    <col min="16125" max="16125" width="13.85546875" style="426" customWidth="1"/>
    <col min="16126" max="16384" width="9.140625" style="426"/>
  </cols>
  <sheetData>
    <row r="1" spans="2:32" ht="18.75" thickBot="1" x14ac:dyDescent="0.4"/>
    <row r="2" spans="2:32" ht="84.75" customHeight="1" thickBot="1" x14ac:dyDescent="0.4">
      <c r="B2" s="903" t="s">
        <v>384</v>
      </c>
      <c r="C2" s="904"/>
      <c r="D2" s="904"/>
      <c r="E2" s="904"/>
      <c r="F2" s="904"/>
      <c r="G2" s="904"/>
      <c r="H2" s="905"/>
      <c r="AA2" s="426"/>
      <c r="AB2" s="426"/>
      <c r="AC2" s="426"/>
      <c r="AD2" s="426"/>
      <c r="AE2" s="426"/>
      <c r="AF2" s="426"/>
    </row>
    <row r="3" spans="2:32" ht="24.95" customHeight="1" thickBot="1" x14ac:dyDescent="0.4">
      <c r="B3" s="906" t="s">
        <v>0</v>
      </c>
      <c r="C3" s="907"/>
      <c r="D3" s="907"/>
      <c r="E3" s="907"/>
      <c r="F3" s="907"/>
      <c r="G3" s="907"/>
      <c r="H3" s="908"/>
    </row>
    <row r="4" spans="2:32" ht="45.75" customHeight="1" thickBot="1" x14ac:dyDescent="0.4">
      <c r="B4" s="915" t="s">
        <v>501</v>
      </c>
      <c r="C4" s="916"/>
      <c r="D4" s="916"/>
      <c r="E4" s="916"/>
      <c r="F4" s="916"/>
      <c r="G4" s="916"/>
      <c r="H4" s="917"/>
    </row>
    <row r="5" spans="2:32" ht="24.95" customHeight="1" thickBot="1" x14ac:dyDescent="0.4">
      <c r="B5" s="299"/>
      <c r="C5" s="498"/>
      <c r="D5" s="499" t="s">
        <v>1</v>
      </c>
      <c r="E5" s="499"/>
      <c r="F5" s="499"/>
      <c r="G5" s="352"/>
      <c r="H5" s="147"/>
    </row>
    <row r="6" spans="2:32" ht="57" customHeight="1" x14ac:dyDescent="0.35">
      <c r="B6" s="300"/>
      <c r="C6" s="16" t="s">
        <v>2</v>
      </c>
      <c r="D6" s="912" t="s">
        <v>3</v>
      </c>
      <c r="E6" s="913"/>
      <c r="F6" s="913"/>
      <c r="G6" s="913"/>
      <c r="H6" s="914"/>
    </row>
    <row r="7" spans="2:32" ht="128.25" customHeight="1" x14ac:dyDescent="0.35">
      <c r="B7" s="301"/>
      <c r="C7" s="3" t="s">
        <v>4</v>
      </c>
      <c r="D7" s="894" t="s">
        <v>5</v>
      </c>
      <c r="E7" s="894"/>
      <c r="F7" s="894"/>
      <c r="G7" s="894"/>
      <c r="H7" s="895"/>
    </row>
    <row r="8" spans="2:32" ht="93.75" customHeight="1" x14ac:dyDescent="0.35">
      <c r="B8" s="302"/>
      <c r="C8" s="3" t="s">
        <v>6</v>
      </c>
      <c r="D8" s="894" t="s">
        <v>7</v>
      </c>
      <c r="E8" s="894"/>
      <c r="F8" s="894"/>
      <c r="G8" s="894"/>
      <c r="H8" s="895"/>
    </row>
    <row r="9" spans="2:32" ht="94.5" customHeight="1" x14ac:dyDescent="0.35">
      <c r="B9" s="302"/>
      <c r="C9" s="3" t="s">
        <v>8</v>
      </c>
      <c r="D9" s="894" t="s">
        <v>64</v>
      </c>
      <c r="E9" s="894"/>
      <c r="F9" s="894"/>
      <c r="G9" s="894"/>
      <c r="H9" s="895"/>
    </row>
    <row r="10" spans="2:32" ht="144.75" customHeight="1" x14ac:dyDescent="0.35">
      <c r="B10" s="302"/>
      <c r="C10" s="3" t="s">
        <v>9</v>
      </c>
      <c r="D10" s="894" t="s">
        <v>47</v>
      </c>
      <c r="E10" s="894"/>
      <c r="F10" s="894"/>
      <c r="G10" s="894"/>
      <c r="H10" s="895"/>
    </row>
    <row r="11" spans="2:32" ht="89.25" customHeight="1" x14ac:dyDescent="0.35">
      <c r="B11" s="302"/>
      <c r="C11" s="3" t="s">
        <v>10</v>
      </c>
      <c r="D11" s="894" t="s">
        <v>48</v>
      </c>
      <c r="E11" s="894"/>
      <c r="F11" s="894"/>
      <c r="G11" s="894"/>
      <c r="H11" s="895"/>
    </row>
    <row r="12" spans="2:32" ht="49.5" customHeight="1" x14ac:dyDescent="0.35">
      <c r="B12" s="302"/>
      <c r="C12" s="3" t="s">
        <v>11</v>
      </c>
      <c r="D12" s="894" t="s">
        <v>12</v>
      </c>
      <c r="E12" s="894"/>
      <c r="F12" s="894"/>
      <c r="G12" s="894"/>
      <c r="H12" s="895"/>
    </row>
    <row r="13" spans="2:32" ht="132" customHeight="1" x14ac:dyDescent="0.35">
      <c r="B13" s="302"/>
      <c r="C13" s="3" t="s">
        <v>13</v>
      </c>
      <c r="D13" s="894" t="s">
        <v>372</v>
      </c>
      <c r="E13" s="894"/>
      <c r="F13" s="894"/>
      <c r="G13" s="894"/>
      <c r="H13" s="895"/>
    </row>
    <row r="14" spans="2:32" ht="70.5" customHeight="1" x14ac:dyDescent="0.35">
      <c r="B14" s="302"/>
      <c r="C14" s="12" t="s">
        <v>14</v>
      </c>
      <c r="D14" s="894" t="s">
        <v>15</v>
      </c>
      <c r="E14" s="894"/>
      <c r="F14" s="894"/>
      <c r="G14" s="894"/>
      <c r="H14" s="895"/>
    </row>
    <row r="15" spans="2:32" ht="111.75" customHeight="1" x14ac:dyDescent="0.35">
      <c r="B15" s="302"/>
      <c r="C15" s="3" t="s">
        <v>16</v>
      </c>
      <c r="D15" s="894" t="s">
        <v>73</v>
      </c>
      <c r="E15" s="894"/>
      <c r="F15" s="894"/>
      <c r="G15" s="894"/>
      <c r="H15" s="895"/>
    </row>
    <row r="16" spans="2:32" ht="168" customHeight="1" x14ac:dyDescent="0.35">
      <c r="B16" s="302"/>
      <c r="C16" s="3" t="s">
        <v>17</v>
      </c>
      <c r="D16" s="894" t="s">
        <v>18</v>
      </c>
      <c r="E16" s="894"/>
      <c r="F16" s="894"/>
      <c r="G16" s="894"/>
      <c r="H16" s="895"/>
    </row>
    <row r="17" spans="2:32" ht="126.75" customHeight="1" x14ac:dyDescent="0.35">
      <c r="B17" s="302"/>
      <c r="C17" s="3" t="s">
        <v>19</v>
      </c>
      <c r="D17" s="894" t="s">
        <v>20</v>
      </c>
      <c r="E17" s="894"/>
      <c r="F17" s="894"/>
      <c r="G17" s="894"/>
      <c r="H17" s="895"/>
    </row>
    <row r="18" spans="2:32" ht="98.25" customHeight="1" x14ac:dyDescent="0.35">
      <c r="B18" s="302"/>
      <c r="C18" s="3" t="s">
        <v>21</v>
      </c>
      <c r="D18" s="894" t="s">
        <v>22</v>
      </c>
      <c r="E18" s="894"/>
      <c r="F18" s="894"/>
      <c r="G18" s="894"/>
      <c r="H18" s="895"/>
    </row>
    <row r="19" spans="2:32" ht="86.25" customHeight="1" x14ac:dyDescent="0.35">
      <c r="B19" s="302"/>
      <c r="C19" s="3" t="s">
        <v>23</v>
      </c>
      <c r="D19" s="894" t="s">
        <v>65</v>
      </c>
      <c r="E19" s="894"/>
      <c r="F19" s="894"/>
      <c r="G19" s="894"/>
      <c r="H19" s="895"/>
    </row>
    <row r="20" spans="2:32" ht="70.5" customHeight="1" thickBot="1" x14ac:dyDescent="0.4">
      <c r="B20" s="303"/>
      <c r="C20" s="19" t="s">
        <v>24</v>
      </c>
      <c r="D20" s="896" t="s">
        <v>66</v>
      </c>
      <c r="E20" s="896"/>
      <c r="F20" s="896"/>
      <c r="G20" s="896"/>
      <c r="H20" s="897"/>
    </row>
    <row r="21" spans="2:32" ht="56.25" x14ac:dyDescent="0.35">
      <c r="B21" s="300" t="s">
        <v>25</v>
      </c>
      <c r="C21" s="20" t="s">
        <v>376</v>
      </c>
      <c r="D21" s="20" t="s">
        <v>26</v>
      </c>
      <c r="E21" s="20" t="s">
        <v>27</v>
      </c>
      <c r="F21" s="1" t="s">
        <v>28</v>
      </c>
      <c r="G21" s="148" t="s">
        <v>457</v>
      </c>
      <c r="H21" s="149" t="s">
        <v>29</v>
      </c>
    </row>
    <row r="22" spans="2:32" ht="19.5" thickBot="1" x14ac:dyDescent="0.4">
      <c r="B22" s="304">
        <v>1</v>
      </c>
      <c r="C22" s="75">
        <v>2</v>
      </c>
      <c r="D22" s="75">
        <v>3</v>
      </c>
      <c r="E22" s="75">
        <v>4</v>
      </c>
      <c r="F22" s="75">
        <v>5</v>
      </c>
      <c r="G22" s="217">
        <v>6</v>
      </c>
      <c r="H22" s="225">
        <v>7</v>
      </c>
    </row>
    <row r="23" spans="2:32" ht="24.95" customHeight="1" x14ac:dyDescent="0.35">
      <c r="B23" s="300"/>
      <c r="C23" s="20"/>
      <c r="D23" s="162" t="s">
        <v>30</v>
      </c>
      <c r="E23" s="24"/>
      <c r="F23" s="24"/>
      <c r="G23" s="427"/>
      <c r="H23" s="428"/>
    </row>
    <row r="24" spans="2:32" ht="31.5" customHeight="1" x14ac:dyDescent="0.35">
      <c r="B24" s="305">
        <v>1</v>
      </c>
      <c r="C24" s="71" t="s">
        <v>52</v>
      </c>
      <c r="D24" s="196" t="s">
        <v>31</v>
      </c>
      <c r="E24" s="183" t="s">
        <v>32</v>
      </c>
      <c r="F24" s="83">
        <v>1</v>
      </c>
      <c r="G24" s="213">
        <v>0</v>
      </c>
      <c r="H24" s="360">
        <f>F24*G24</f>
        <v>0</v>
      </c>
    </row>
    <row r="25" spans="2:32" ht="48" customHeight="1" x14ac:dyDescent="0.35">
      <c r="B25" s="306">
        <v>2</v>
      </c>
      <c r="C25" s="3" t="s">
        <v>44</v>
      </c>
      <c r="D25" s="66" t="s">
        <v>33</v>
      </c>
      <c r="E25" s="37" t="s">
        <v>32</v>
      </c>
      <c r="F25" s="38">
        <v>1</v>
      </c>
      <c r="G25" s="213">
        <v>0</v>
      </c>
      <c r="H25" s="360">
        <f t="shared" ref="H25:H29" si="0">F25*G25</f>
        <v>0</v>
      </c>
    </row>
    <row r="26" spans="2:32" ht="32.25" customHeight="1" x14ac:dyDescent="0.35">
      <c r="B26" s="306">
        <v>3</v>
      </c>
      <c r="C26" s="39" t="s">
        <v>53</v>
      </c>
      <c r="D26" s="66" t="s">
        <v>34</v>
      </c>
      <c r="E26" s="37" t="s">
        <v>32</v>
      </c>
      <c r="F26" s="38">
        <v>1</v>
      </c>
      <c r="G26" s="213">
        <v>0</v>
      </c>
      <c r="H26" s="360">
        <f t="shared" si="0"/>
        <v>0</v>
      </c>
    </row>
    <row r="27" spans="2:32" ht="51.75" customHeight="1" x14ac:dyDescent="0.35">
      <c r="B27" s="306">
        <v>4</v>
      </c>
      <c r="C27" s="39" t="s">
        <v>54</v>
      </c>
      <c r="D27" s="66" t="s">
        <v>466</v>
      </c>
      <c r="E27" s="37" t="s">
        <v>32</v>
      </c>
      <c r="F27" s="38">
        <v>1</v>
      </c>
      <c r="G27" s="213">
        <v>0</v>
      </c>
      <c r="H27" s="360">
        <f t="shared" si="0"/>
        <v>0</v>
      </c>
    </row>
    <row r="28" spans="2:32" ht="66.75" customHeight="1" x14ac:dyDescent="0.35">
      <c r="B28" s="306">
        <v>5</v>
      </c>
      <c r="C28" s="39" t="s">
        <v>55</v>
      </c>
      <c r="D28" s="338" t="s">
        <v>46</v>
      </c>
      <c r="E28" s="37" t="s">
        <v>32</v>
      </c>
      <c r="F28" s="38">
        <v>1</v>
      </c>
      <c r="G28" s="213">
        <v>0</v>
      </c>
      <c r="H28" s="360">
        <f t="shared" si="0"/>
        <v>0</v>
      </c>
    </row>
    <row r="29" spans="2:32" ht="31.5" customHeight="1" thickBot="1" x14ac:dyDescent="0.4">
      <c r="B29" s="307">
        <v>6</v>
      </c>
      <c r="C29" s="19">
        <v>14</v>
      </c>
      <c r="D29" s="76" t="s">
        <v>67</v>
      </c>
      <c r="E29" s="8" t="s">
        <v>32</v>
      </c>
      <c r="F29" s="7">
        <v>1</v>
      </c>
      <c r="G29" s="213">
        <v>0</v>
      </c>
      <c r="H29" s="360">
        <f t="shared" si="0"/>
        <v>0</v>
      </c>
    </row>
    <row r="30" spans="2:32" ht="24.95" customHeight="1" thickBot="1" x14ac:dyDescent="0.4">
      <c r="B30" s="898" t="s">
        <v>386</v>
      </c>
      <c r="C30" s="901"/>
      <c r="D30" s="901"/>
      <c r="E30" s="901"/>
      <c r="F30" s="901"/>
      <c r="G30" s="902"/>
      <c r="H30" s="424">
        <f>SUM(H24:H29)</f>
        <v>0</v>
      </c>
    </row>
    <row r="31" spans="2:32" s="433" customFormat="1" ht="24.95" customHeight="1" x14ac:dyDescent="0.35">
      <c r="B31" s="316"/>
      <c r="C31" s="184"/>
      <c r="D31" s="420" t="s">
        <v>35</v>
      </c>
      <c r="E31" s="429"/>
      <c r="F31" s="430"/>
      <c r="G31" s="431"/>
      <c r="H31" s="497"/>
      <c r="I31" s="432"/>
      <c r="J31" s="432"/>
      <c r="K31" s="432"/>
      <c r="L31" s="432"/>
      <c r="M31" s="432"/>
      <c r="N31" s="432"/>
      <c r="O31" s="432"/>
      <c r="P31" s="432"/>
      <c r="Q31" s="432"/>
      <c r="R31" s="432"/>
      <c r="S31" s="432"/>
      <c r="T31" s="432"/>
      <c r="U31" s="432"/>
      <c r="V31" s="432"/>
      <c r="W31" s="432"/>
      <c r="X31" s="432"/>
      <c r="Y31" s="432"/>
      <c r="Z31" s="432"/>
      <c r="AA31" s="432"/>
      <c r="AB31" s="432"/>
      <c r="AC31" s="432"/>
      <c r="AD31" s="432"/>
      <c r="AE31" s="432"/>
      <c r="AF31" s="432"/>
    </row>
    <row r="32" spans="2:32" s="433" customFormat="1" ht="24.95" customHeight="1" x14ac:dyDescent="0.35">
      <c r="B32" s="305">
        <v>7</v>
      </c>
      <c r="C32" s="71" t="s">
        <v>56</v>
      </c>
      <c r="D32" s="50" t="s">
        <v>71</v>
      </c>
      <c r="E32" s="183" t="s">
        <v>99</v>
      </c>
      <c r="F32" s="83">
        <v>1.6</v>
      </c>
      <c r="G32" s="213">
        <v>0</v>
      </c>
      <c r="H32" s="360">
        <f>F32*G32</f>
        <v>0</v>
      </c>
      <c r="I32" s="432"/>
      <c r="J32" s="432"/>
      <c r="K32" s="432"/>
      <c r="L32" s="432"/>
      <c r="M32" s="432"/>
      <c r="N32" s="432"/>
      <c r="O32" s="432"/>
      <c r="P32" s="432"/>
      <c r="Q32" s="432"/>
      <c r="R32" s="432"/>
      <c r="S32" s="432"/>
      <c r="T32" s="432"/>
      <c r="U32" s="432"/>
      <c r="V32" s="432"/>
      <c r="W32" s="432"/>
      <c r="X32" s="432"/>
      <c r="Y32" s="432"/>
      <c r="Z32" s="432"/>
      <c r="AA32" s="432"/>
      <c r="AB32" s="432"/>
      <c r="AC32" s="432"/>
      <c r="AD32" s="432"/>
      <c r="AE32" s="432"/>
      <c r="AF32" s="432"/>
    </row>
    <row r="33" spans="2:32" s="433" customFormat="1" ht="24.95" customHeight="1" x14ac:dyDescent="0.35">
      <c r="B33" s="306">
        <v>8</v>
      </c>
      <c r="C33" s="39" t="s">
        <v>109</v>
      </c>
      <c r="D33" s="2" t="s">
        <v>383</v>
      </c>
      <c r="E33" s="37" t="s">
        <v>99</v>
      </c>
      <c r="F33" s="38">
        <v>1.6</v>
      </c>
      <c r="G33" s="213">
        <v>0</v>
      </c>
      <c r="H33" s="360">
        <f t="shared" ref="H33:H38" si="1">F33*G33</f>
        <v>0</v>
      </c>
      <c r="I33" s="432"/>
      <c r="J33" s="432"/>
      <c r="K33" s="432"/>
      <c r="L33" s="432"/>
      <c r="M33" s="432"/>
      <c r="N33" s="432"/>
      <c r="O33" s="432"/>
      <c r="P33" s="432"/>
      <c r="Q33" s="432"/>
      <c r="R33" s="432"/>
      <c r="S33" s="432"/>
      <c r="T33" s="432"/>
      <c r="U33" s="432"/>
      <c r="V33" s="432"/>
      <c r="W33" s="432"/>
      <c r="X33" s="432"/>
      <c r="Y33" s="432"/>
      <c r="Z33" s="432"/>
      <c r="AA33" s="432"/>
      <c r="AB33" s="432"/>
      <c r="AC33" s="432"/>
      <c r="AD33" s="432"/>
      <c r="AE33" s="432"/>
      <c r="AF33" s="432"/>
    </row>
    <row r="34" spans="2:32" s="432" customFormat="1" ht="64.5" customHeight="1" x14ac:dyDescent="0.35">
      <c r="B34" s="306">
        <v>9</v>
      </c>
      <c r="C34" s="39" t="s">
        <v>110</v>
      </c>
      <c r="D34" s="2" t="s">
        <v>159</v>
      </c>
      <c r="E34" s="37" t="s">
        <v>37</v>
      </c>
      <c r="F34" s="38">
        <v>8154</v>
      </c>
      <c r="G34" s="213">
        <v>0</v>
      </c>
      <c r="H34" s="360">
        <f t="shared" si="1"/>
        <v>0</v>
      </c>
    </row>
    <row r="35" spans="2:32" s="433" customFormat="1" ht="24.95" customHeight="1" x14ac:dyDescent="0.35">
      <c r="B35" s="306">
        <v>10</v>
      </c>
      <c r="C35" s="39" t="s">
        <v>160</v>
      </c>
      <c r="D35" s="2" t="s">
        <v>161</v>
      </c>
      <c r="E35" s="37" t="s">
        <v>37</v>
      </c>
      <c r="F35" s="38">
        <v>16</v>
      </c>
      <c r="G35" s="213">
        <v>0</v>
      </c>
      <c r="H35" s="360">
        <f t="shared" si="1"/>
        <v>0</v>
      </c>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row>
    <row r="36" spans="2:32" s="433" customFormat="1" ht="24.95" customHeight="1" x14ac:dyDescent="0.35">
      <c r="B36" s="306">
        <v>11</v>
      </c>
      <c r="C36" s="39" t="s">
        <v>162</v>
      </c>
      <c r="D36" s="2" t="s">
        <v>441</v>
      </c>
      <c r="E36" s="37" t="s">
        <v>36</v>
      </c>
      <c r="F36" s="38">
        <v>16</v>
      </c>
      <c r="G36" s="213">
        <v>0</v>
      </c>
      <c r="H36" s="360">
        <f t="shared" si="1"/>
        <v>0</v>
      </c>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row>
    <row r="37" spans="2:32" s="433" customFormat="1" ht="24.95" customHeight="1" x14ac:dyDescent="0.35">
      <c r="B37" s="306">
        <v>12</v>
      </c>
      <c r="C37" s="39" t="s">
        <v>163</v>
      </c>
      <c r="D37" s="2" t="s">
        <v>164</v>
      </c>
      <c r="E37" s="37" t="s">
        <v>100</v>
      </c>
      <c r="F37" s="38">
        <v>12</v>
      </c>
      <c r="G37" s="213">
        <v>0</v>
      </c>
      <c r="H37" s="360">
        <f t="shared" si="1"/>
        <v>0</v>
      </c>
      <c r="I37" s="432"/>
      <c r="J37" s="432"/>
      <c r="K37" s="432"/>
      <c r="L37" s="432"/>
      <c r="M37" s="432"/>
      <c r="N37" s="432"/>
      <c r="O37" s="432"/>
      <c r="P37" s="432"/>
      <c r="Q37" s="432"/>
      <c r="R37" s="432"/>
      <c r="S37" s="432"/>
      <c r="T37" s="432"/>
      <c r="U37" s="432"/>
      <c r="V37" s="432"/>
      <c r="W37" s="432"/>
      <c r="X37" s="432"/>
      <c r="Y37" s="432"/>
      <c r="Z37" s="432"/>
      <c r="AA37" s="432"/>
      <c r="AB37" s="432"/>
      <c r="AC37" s="432"/>
      <c r="AD37" s="432"/>
      <c r="AE37" s="432"/>
      <c r="AF37" s="432"/>
    </row>
    <row r="38" spans="2:32" s="433" customFormat="1" ht="24.95" customHeight="1" thickBot="1" x14ac:dyDescent="0.4">
      <c r="B38" s="307">
        <v>13</v>
      </c>
      <c r="C38" s="54" t="s">
        <v>165</v>
      </c>
      <c r="D38" s="55" t="s">
        <v>166</v>
      </c>
      <c r="E38" s="8" t="s">
        <v>38</v>
      </c>
      <c r="F38" s="7">
        <v>160</v>
      </c>
      <c r="G38" s="213">
        <v>0</v>
      </c>
      <c r="H38" s="360">
        <f t="shared" si="1"/>
        <v>0</v>
      </c>
      <c r="I38" s="432"/>
      <c r="J38" s="432"/>
      <c r="K38" s="432"/>
      <c r="L38" s="432"/>
      <c r="M38" s="432"/>
      <c r="N38" s="432"/>
      <c r="O38" s="432"/>
      <c r="P38" s="432"/>
      <c r="Q38" s="432"/>
      <c r="R38" s="432"/>
      <c r="S38" s="432"/>
      <c r="T38" s="432"/>
      <c r="U38" s="432"/>
      <c r="V38" s="432"/>
      <c r="W38" s="432"/>
      <c r="X38" s="432"/>
      <c r="Y38" s="432"/>
      <c r="Z38" s="432"/>
      <c r="AA38" s="432"/>
      <c r="AB38" s="432"/>
      <c r="AC38" s="432"/>
      <c r="AD38" s="432"/>
      <c r="AE38" s="432"/>
      <c r="AF38" s="432"/>
    </row>
    <row r="39" spans="2:32" s="433" customFormat="1" ht="24.95" customHeight="1" thickBot="1" x14ac:dyDescent="0.4">
      <c r="B39" s="926" t="s">
        <v>435</v>
      </c>
      <c r="C39" s="927"/>
      <c r="D39" s="927"/>
      <c r="E39" s="927"/>
      <c r="F39" s="927"/>
      <c r="G39" s="928"/>
      <c r="H39" s="424">
        <f>SUM(H32:H38)</f>
        <v>0</v>
      </c>
      <c r="I39" s="432"/>
      <c r="J39" s="432"/>
      <c r="K39" s="432"/>
      <c r="L39" s="432"/>
      <c r="M39" s="432"/>
      <c r="N39" s="432"/>
      <c r="O39" s="432"/>
      <c r="P39" s="432"/>
      <c r="Q39" s="432"/>
      <c r="R39" s="432"/>
      <c r="S39" s="432"/>
      <c r="T39" s="432"/>
      <c r="U39" s="432"/>
      <c r="V39" s="432"/>
      <c r="W39" s="432"/>
      <c r="X39" s="432"/>
      <c r="Y39" s="432"/>
      <c r="Z39" s="432"/>
      <c r="AA39" s="432"/>
      <c r="AB39" s="432"/>
      <c r="AC39" s="432"/>
      <c r="AD39" s="432"/>
      <c r="AE39" s="432"/>
      <c r="AF39" s="432"/>
    </row>
    <row r="40" spans="2:32" s="433" customFormat="1" ht="24.95" customHeight="1" x14ac:dyDescent="0.35">
      <c r="B40" s="309"/>
      <c r="C40" s="229"/>
      <c r="D40" s="418" t="s">
        <v>39</v>
      </c>
      <c r="E40" s="483"/>
      <c r="F40" s="484"/>
      <c r="G40" s="485"/>
      <c r="H40" s="486"/>
      <c r="I40" s="432"/>
      <c r="J40" s="432"/>
      <c r="K40" s="432"/>
      <c r="L40" s="432"/>
      <c r="M40" s="432"/>
      <c r="N40" s="432"/>
      <c r="O40" s="432"/>
      <c r="P40" s="432"/>
      <c r="Q40" s="432"/>
      <c r="R40" s="432"/>
      <c r="S40" s="432"/>
      <c r="T40" s="432"/>
      <c r="U40" s="432"/>
      <c r="V40" s="432"/>
      <c r="W40" s="432"/>
      <c r="X40" s="432"/>
      <c r="Y40" s="432"/>
      <c r="Z40" s="432"/>
      <c r="AA40" s="432"/>
      <c r="AB40" s="432"/>
      <c r="AC40" s="432"/>
      <c r="AD40" s="432"/>
      <c r="AE40" s="432"/>
      <c r="AF40" s="432"/>
    </row>
    <row r="41" spans="2:32" s="433" customFormat="1" ht="44.25" customHeight="1" x14ac:dyDescent="0.35">
      <c r="B41" s="305">
        <v>14</v>
      </c>
      <c r="C41" s="71" t="s">
        <v>57</v>
      </c>
      <c r="D41" s="50" t="s">
        <v>553</v>
      </c>
      <c r="E41" s="183" t="s">
        <v>38</v>
      </c>
      <c r="F41" s="83">
        <v>815.2</v>
      </c>
      <c r="G41" s="213">
        <v>0</v>
      </c>
      <c r="H41" s="360">
        <f>F41*G41</f>
        <v>0</v>
      </c>
      <c r="I41" s="432"/>
      <c r="J41" s="432"/>
      <c r="K41" s="432"/>
      <c r="L41" s="432"/>
      <c r="M41" s="432"/>
      <c r="N41" s="432"/>
      <c r="O41" s="432"/>
      <c r="P41" s="432"/>
      <c r="Q41" s="432"/>
      <c r="R41" s="432"/>
      <c r="S41" s="432"/>
      <c r="T41" s="432"/>
      <c r="U41" s="432"/>
      <c r="V41" s="432"/>
      <c r="W41" s="432"/>
      <c r="X41" s="432"/>
      <c r="Y41" s="432"/>
      <c r="Z41" s="432"/>
      <c r="AA41" s="432"/>
      <c r="AB41" s="432"/>
      <c r="AC41" s="432"/>
      <c r="AD41" s="432"/>
      <c r="AE41" s="432"/>
      <c r="AF41" s="432"/>
    </row>
    <row r="42" spans="2:32" s="433" customFormat="1" ht="69" customHeight="1" x14ac:dyDescent="0.35">
      <c r="B42" s="306">
        <v>15</v>
      </c>
      <c r="C42" s="39" t="s">
        <v>58</v>
      </c>
      <c r="D42" s="2" t="s">
        <v>167</v>
      </c>
      <c r="E42" s="37" t="s">
        <v>38</v>
      </c>
      <c r="F42" s="38">
        <v>720.57</v>
      </c>
      <c r="G42" s="213">
        <v>0</v>
      </c>
      <c r="H42" s="360">
        <f t="shared" ref="H42:H50" si="2">F42*G42</f>
        <v>0</v>
      </c>
      <c r="I42" s="432"/>
      <c r="J42" s="432"/>
      <c r="K42" s="432"/>
      <c r="L42" s="432"/>
      <c r="M42" s="432"/>
      <c r="N42" s="432"/>
      <c r="O42" s="432"/>
      <c r="P42" s="432"/>
      <c r="Q42" s="432"/>
      <c r="R42" s="432"/>
      <c r="S42" s="432"/>
      <c r="T42" s="432"/>
      <c r="U42" s="432"/>
      <c r="V42" s="432"/>
      <c r="W42" s="432"/>
      <c r="X42" s="432"/>
      <c r="Y42" s="432"/>
      <c r="Z42" s="432"/>
      <c r="AA42" s="432"/>
      <c r="AB42" s="432"/>
      <c r="AC42" s="432"/>
      <c r="AD42" s="432"/>
      <c r="AE42" s="432"/>
      <c r="AF42" s="432"/>
    </row>
    <row r="43" spans="2:32" s="433" customFormat="1" ht="24.95" customHeight="1" x14ac:dyDescent="0.35">
      <c r="B43" s="306">
        <v>16</v>
      </c>
      <c r="C43" s="39" t="s">
        <v>59</v>
      </c>
      <c r="D43" s="2" t="s">
        <v>168</v>
      </c>
      <c r="E43" s="38" t="s">
        <v>37</v>
      </c>
      <c r="F43" s="38">
        <v>5100.82</v>
      </c>
      <c r="G43" s="213">
        <v>0</v>
      </c>
      <c r="H43" s="360">
        <f t="shared" si="2"/>
        <v>0</v>
      </c>
      <c r="I43" s="432"/>
      <c r="J43" s="432"/>
      <c r="K43" s="432"/>
      <c r="L43" s="432"/>
      <c r="M43" s="432"/>
      <c r="N43" s="432"/>
      <c r="O43" s="432"/>
      <c r="P43" s="432"/>
      <c r="Q43" s="432"/>
      <c r="R43" s="432"/>
      <c r="S43" s="432"/>
      <c r="T43" s="432"/>
      <c r="U43" s="432"/>
      <c r="V43" s="432"/>
      <c r="W43" s="432"/>
      <c r="X43" s="432"/>
      <c r="Y43" s="432"/>
      <c r="Z43" s="432"/>
      <c r="AA43" s="432"/>
      <c r="AB43" s="432"/>
      <c r="AC43" s="432"/>
      <c r="AD43" s="432"/>
      <c r="AE43" s="432"/>
      <c r="AF43" s="432"/>
    </row>
    <row r="44" spans="2:32" s="433" customFormat="1" ht="38.25" customHeight="1" x14ac:dyDescent="0.35">
      <c r="B44" s="306">
        <v>17</v>
      </c>
      <c r="C44" s="39" t="s">
        <v>60</v>
      </c>
      <c r="D44" s="2" t="s">
        <v>107</v>
      </c>
      <c r="E44" s="37" t="s">
        <v>38</v>
      </c>
      <c r="F44" s="38">
        <v>4464.33</v>
      </c>
      <c r="G44" s="213">
        <v>0</v>
      </c>
      <c r="H44" s="360">
        <f t="shared" si="2"/>
        <v>0</v>
      </c>
      <c r="I44" s="432"/>
      <c r="J44" s="432"/>
      <c r="K44" s="432"/>
      <c r="L44" s="432"/>
      <c r="M44" s="432"/>
      <c r="N44" s="432"/>
      <c r="O44" s="432"/>
      <c r="P44" s="432"/>
      <c r="Q44" s="432"/>
      <c r="R44" s="432"/>
      <c r="S44" s="432"/>
      <c r="T44" s="432"/>
      <c r="U44" s="432"/>
      <c r="V44" s="432"/>
      <c r="W44" s="432"/>
      <c r="X44" s="432"/>
      <c r="Y44" s="432"/>
      <c r="Z44" s="432"/>
      <c r="AA44" s="432"/>
      <c r="AB44" s="432"/>
      <c r="AC44" s="432"/>
      <c r="AD44" s="432"/>
      <c r="AE44" s="432"/>
      <c r="AF44" s="432"/>
    </row>
    <row r="45" spans="2:32" s="433" customFormat="1" ht="24.95" customHeight="1" x14ac:dyDescent="0.35">
      <c r="B45" s="306">
        <v>18</v>
      </c>
      <c r="C45" s="39" t="s">
        <v>113</v>
      </c>
      <c r="D45" s="2" t="s">
        <v>169</v>
      </c>
      <c r="E45" s="37" t="s">
        <v>37</v>
      </c>
      <c r="F45" s="38">
        <v>3571.35</v>
      </c>
      <c r="G45" s="213">
        <v>0</v>
      </c>
      <c r="H45" s="360">
        <f t="shared" si="2"/>
        <v>0</v>
      </c>
      <c r="I45" s="432"/>
      <c r="J45" s="432"/>
      <c r="K45" s="432"/>
      <c r="L45" s="432"/>
      <c r="M45" s="432"/>
      <c r="N45" s="432"/>
      <c r="O45" s="432"/>
      <c r="P45" s="432"/>
      <c r="Q45" s="432"/>
      <c r="R45" s="432"/>
      <c r="S45" s="432"/>
      <c r="T45" s="432"/>
      <c r="U45" s="432"/>
      <c r="V45" s="432"/>
      <c r="W45" s="432"/>
      <c r="X45" s="432"/>
      <c r="Y45" s="432"/>
      <c r="Z45" s="432"/>
      <c r="AA45" s="432"/>
      <c r="AB45" s="432"/>
      <c r="AC45" s="432"/>
      <c r="AD45" s="432"/>
      <c r="AE45" s="432"/>
      <c r="AF45" s="432"/>
    </row>
    <row r="46" spans="2:32" ht="24.95" customHeight="1" x14ac:dyDescent="0.35">
      <c r="B46" s="306">
        <v>19</v>
      </c>
      <c r="C46" s="39" t="s">
        <v>170</v>
      </c>
      <c r="D46" s="2" t="s">
        <v>171</v>
      </c>
      <c r="E46" s="37" t="s">
        <v>172</v>
      </c>
      <c r="F46" s="38">
        <v>4194.0600000000004</v>
      </c>
      <c r="G46" s="213">
        <v>0</v>
      </c>
      <c r="H46" s="360">
        <f t="shared" si="2"/>
        <v>0</v>
      </c>
    </row>
    <row r="47" spans="2:32" ht="24.95" customHeight="1" x14ac:dyDescent="0.35">
      <c r="B47" s="306">
        <v>20</v>
      </c>
      <c r="C47" s="39" t="s">
        <v>173</v>
      </c>
      <c r="D47" s="2" t="s">
        <v>174</v>
      </c>
      <c r="E47" s="37" t="s">
        <v>100</v>
      </c>
      <c r="F47" s="38">
        <v>1</v>
      </c>
      <c r="G47" s="213">
        <v>0</v>
      </c>
      <c r="H47" s="360">
        <f t="shared" si="2"/>
        <v>0</v>
      </c>
    </row>
    <row r="48" spans="2:32" ht="39.950000000000003" customHeight="1" x14ac:dyDescent="0.35">
      <c r="B48" s="306">
        <v>21</v>
      </c>
      <c r="C48" s="39" t="s">
        <v>175</v>
      </c>
      <c r="D48" s="2" t="s">
        <v>176</v>
      </c>
      <c r="E48" s="37" t="s">
        <v>100</v>
      </c>
      <c r="F48" s="38">
        <v>2</v>
      </c>
      <c r="G48" s="213">
        <v>0</v>
      </c>
      <c r="H48" s="360">
        <f t="shared" si="2"/>
        <v>0</v>
      </c>
    </row>
    <row r="49" spans="2:32" ht="39.950000000000003" customHeight="1" x14ac:dyDescent="0.35">
      <c r="B49" s="306">
        <v>22</v>
      </c>
      <c r="C49" s="39" t="s">
        <v>177</v>
      </c>
      <c r="D49" s="2" t="s">
        <v>178</v>
      </c>
      <c r="E49" s="37" t="s">
        <v>37</v>
      </c>
      <c r="F49" s="38">
        <v>1599.37</v>
      </c>
      <c r="G49" s="213">
        <v>0</v>
      </c>
      <c r="H49" s="360">
        <f t="shared" si="2"/>
        <v>0</v>
      </c>
    </row>
    <row r="50" spans="2:32" ht="33" customHeight="1" thickBot="1" x14ac:dyDescent="0.4">
      <c r="B50" s="307">
        <v>23</v>
      </c>
      <c r="C50" s="54" t="s">
        <v>179</v>
      </c>
      <c r="D50" s="55" t="s">
        <v>180</v>
      </c>
      <c r="E50" s="8" t="s">
        <v>36</v>
      </c>
      <c r="F50" s="7">
        <v>1428.54</v>
      </c>
      <c r="G50" s="373">
        <v>0</v>
      </c>
      <c r="H50" s="374">
        <f t="shared" si="2"/>
        <v>0</v>
      </c>
    </row>
    <row r="51" spans="2:32" s="433" customFormat="1" ht="24.95" customHeight="1" thickBot="1" x14ac:dyDescent="0.4">
      <c r="B51" s="926" t="s">
        <v>422</v>
      </c>
      <c r="C51" s="927"/>
      <c r="D51" s="927"/>
      <c r="E51" s="927"/>
      <c r="F51" s="927"/>
      <c r="G51" s="928"/>
      <c r="H51" s="424">
        <f>SUM(H41:H50)</f>
        <v>0</v>
      </c>
      <c r="I51" s="432"/>
      <c r="J51" s="432"/>
      <c r="K51" s="432"/>
      <c r="L51" s="432"/>
      <c r="M51" s="432"/>
      <c r="N51" s="432"/>
      <c r="O51" s="432"/>
      <c r="P51" s="432"/>
      <c r="Q51" s="432"/>
      <c r="R51" s="432"/>
      <c r="S51" s="432"/>
      <c r="T51" s="432"/>
      <c r="U51" s="432"/>
      <c r="V51" s="432"/>
      <c r="W51" s="432"/>
      <c r="X51" s="432"/>
      <c r="Y51" s="432"/>
      <c r="Z51" s="432"/>
      <c r="AA51" s="432"/>
      <c r="AB51" s="432"/>
      <c r="AC51" s="432"/>
      <c r="AD51" s="432"/>
      <c r="AE51" s="432"/>
      <c r="AF51" s="432"/>
    </row>
    <row r="52" spans="2:32" s="433" customFormat="1" ht="24.95" customHeight="1" x14ac:dyDescent="0.35">
      <c r="B52" s="434"/>
      <c r="C52" s="435"/>
      <c r="D52" s="162" t="s">
        <v>40</v>
      </c>
      <c r="E52" s="483"/>
      <c r="F52" s="494"/>
      <c r="G52" s="495"/>
      <c r="H52" s="496"/>
      <c r="I52" s="432"/>
      <c r="J52" s="432"/>
      <c r="K52" s="432"/>
      <c r="L52" s="432"/>
      <c r="M52" s="432"/>
      <c r="N52" s="432"/>
      <c r="O52" s="432"/>
      <c r="P52" s="432"/>
      <c r="Q52" s="432"/>
      <c r="R52" s="432"/>
      <c r="S52" s="432"/>
      <c r="T52" s="432"/>
      <c r="U52" s="432"/>
      <c r="V52" s="432"/>
      <c r="W52" s="432"/>
      <c r="X52" s="432"/>
      <c r="Y52" s="432"/>
      <c r="Z52" s="432"/>
      <c r="AA52" s="432"/>
      <c r="AB52" s="432"/>
      <c r="AC52" s="432"/>
      <c r="AD52" s="432"/>
      <c r="AE52" s="432"/>
      <c r="AF52" s="432"/>
    </row>
    <row r="53" spans="2:32" s="433" customFormat="1" ht="48.75" customHeight="1" x14ac:dyDescent="0.35">
      <c r="B53" s="305">
        <v>24</v>
      </c>
      <c r="C53" s="71" t="s">
        <v>61</v>
      </c>
      <c r="D53" s="50" t="s">
        <v>511</v>
      </c>
      <c r="E53" s="183" t="s">
        <v>38</v>
      </c>
      <c r="F53" s="83">
        <v>2798.9</v>
      </c>
      <c r="G53" s="213">
        <v>0</v>
      </c>
      <c r="H53" s="360">
        <f t="shared" ref="H53:H61" si="3">(F53*G53)</f>
        <v>0</v>
      </c>
      <c r="I53" s="432"/>
      <c r="J53" s="432"/>
      <c r="K53" s="432"/>
      <c r="L53" s="432"/>
      <c r="M53" s="432"/>
      <c r="N53" s="432"/>
      <c r="O53" s="432"/>
      <c r="P53" s="432"/>
      <c r="Q53" s="432"/>
      <c r="R53" s="432"/>
      <c r="S53" s="432"/>
      <c r="T53" s="432"/>
      <c r="U53" s="432"/>
      <c r="V53" s="432"/>
      <c r="W53" s="432"/>
      <c r="X53" s="432"/>
      <c r="Y53" s="432"/>
      <c r="Z53" s="432"/>
      <c r="AA53" s="432"/>
      <c r="AB53" s="432"/>
      <c r="AC53" s="432"/>
      <c r="AD53" s="432"/>
      <c r="AE53" s="432"/>
      <c r="AF53" s="432"/>
    </row>
    <row r="54" spans="2:32" s="433" customFormat="1" ht="42.75" customHeight="1" x14ac:dyDescent="0.35">
      <c r="B54" s="306">
        <f>B53+1</f>
        <v>25</v>
      </c>
      <c r="C54" s="39" t="s">
        <v>62</v>
      </c>
      <c r="D54" s="2" t="s">
        <v>512</v>
      </c>
      <c r="E54" s="37" t="s">
        <v>37</v>
      </c>
      <c r="F54" s="38">
        <v>8999</v>
      </c>
      <c r="G54" s="213">
        <v>0</v>
      </c>
      <c r="H54" s="360">
        <f t="shared" si="3"/>
        <v>0</v>
      </c>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row>
    <row r="55" spans="2:32" s="433" customFormat="1" ht="48" customHeight="1" x14ac:dyDescent="0.35">
      <c r="B55" s="306">
        <f t="shared" ref="B55:B61" si="4">B54+1</f>
        <v>26</v>
      </c>
      <c r="C55" s="39" t="s">
        <v>62</v>
      </c>
      <c r="D55" s="2" t="s">
        <v>181</v>
      </c>
      <c r="E55" s="37" t="s">
        <v>37</v>
      </c>
      <c r="F55" s="38">
        <v>1254</v>
      </c>
      <c r="G55" s="213">
        <v>0</v>
      </c>
      <c r="H55" s="360">
        <f t="shared" si="3"/>
        <v>0</v>
      </c>
      <c r="I55" s="432"/>
      <c r="J55" s="432"/>
      <c r="K55" s="432"/>
      <c r="L55" s="432"/>
      <c r="M55" s="432"/>
      <c r="N55" s="432"/>
      <c r="O55" s="432"/>
      <c r="P55" s="432"/>
      <c r="Q55" s="432"/>
      <c r="R55" s="432"/>
      <c r="S55" s="432"/>
      <c r="T55" s="432"/>
      <c r="U55" s="432"/>
      <c r="V55" s="432"/>
      <c r="W55" s="432"/>
      <c r="X55" s="432"/>
      <c r="Y55" s="432"/>
      <c r="Z55" s="432"/>
      <c r="AA55" s="432"/>
      <c r="AB55" s="432"/>
      <c r="AC55" s="432"/>
      <c r="AD55" s="432"/>
      <c r="AE55" s="432"/>
      <c r="AF55" s="432"/>
    </row>
    <row r="56" spans="2:32" s="433" customFormat="1" ht="24.95" customHeight="1" x14ac:dyDescent="0.35">
      <c r="B56" s="306">
        <f t="shared" si="4"/>
        <v>27</v>
      </c>
      <c r="C56" s="39" t="s">
        <v>63</v>
      </c>
      <c r="D56" s="2" t="s">
        <v>513</v>
      </c>
      <c r="E56" s="37" t="s">
        <v>37</v>
      </c>
      <c r="F56" s="38">
        <v>8999.9</v>
      </c>
      <c r="G56" s="213">
        <v>0</v>
      </c>
      <c r="H56" s="360">
        <f t="shared" si="3"/>
        <v>0</v>
      </c>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row>
    <row r="57" spans="2:32" ht="24.95" customHeight="1" x14ac:dyDescent="0.35">
      <c r="B57" s="306">
        <f t="shared" si="4"/>
        <v>28</v>
      </c>
      <c r="C57" s="46" t="s">
        <v>182</v>
      </c>
      <c r="D57" s="47" t="s">
        <v>183</v>
      </c>
      <c r="E57" s="48" t="s">
        <v>36</v>
      </c>
      <c r="F57" s="58">
        <v>16</v>
      </c>
      <c r="G57" s="213">
        <v>0</v>
      </c>
      <c r="H57" s="360">
        <f t="shared" si="3"/>
        <v>0</v>
      </c>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row>
    <row r="58" spans="2:32" s="433" customFormat="1" ht="66" customHeight="1" x14ac:dyDescent="0.35">
      <c r="B58" s="306">
        <f t="shared" si="4"/>
        <v>29</v>
      </c>
      <c r="C58" s="46" t="s">
        <v>184</v>
      </c>
      <c r="D58" s="2" t="s">
        <v>550</v>
      </c>
      <c r="E58" s="37" t="s">
        <v>36</v>
      </c>
      <c r="F58" s="38">
        <v>1450</v>
      </c>
      <c r="G58" s="213">
        <v>0</v>
      </c>
      <c r="H58" s="360">
        <f t="shared" si="3"/>
        <v>0</v>
      </c>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row>
    <row r="59" spans="2:32" s="433" customFormat="1" ht="76.5" customHeight="1" x14ac:dyDescent="0.35">
      <c r="B59" s="306">
        <f t="shared" si="4"/>
        <v>30</v>
      </c>
      <c r="C59" s="39" t="s">
        <v>184</v>
      </c>
      <c r="D59" s="2" t="s">
        <v>551</v>
      </c>
      <c r="E59" s="37" t="s">
        <v>36</v>
      </c>
      <c r="F59" s="38">
        <v>1450</v>
      </c>
      <c r="G59" s="213">
        <v>0</v>
      </c>
      <c r="H59" s="360">
        <f t="shared" si="3"/>
        <v>0</v>
      </c>
      <c r="I59" s="432"/>
      <c r="J59" s="432"/>
      <c r="K59" s="432"/>
      <c r="L59" s="432"/>
      <c r="M59" s="432"/>
      <c r="N59" s="432"/>
      <c r="O59" s="432"/>
      <c r="P59" s="432"/>
      <c r="Q59" s="432"/>
      <c r="R59" s="432"/>
      <c r="S59" s="432"/>
      <c r="T59" s="432"/>
      <c r="U59" s="432"/>
      <c r="V59" s="432"/>
      <c r="W59" s="432"/>
      <c r="X59" s="432"/>
      <c r="Y59" s="432"/>
      <c r="Z59" s="432"/>
      <c r="AA59" s="432"/>
      <c r="AB59" s="432"/>
      <c r="AC59" s="432"/>
      <c r="AD59" s="432"/>
      <c r="AE59" s="432"/>
      <c r="AF59" s="432"/>
    </row>
    <row r="60" spans="2:32" s="436" customFormat="1" ht="52.5" customHeight="1" x14ac:dyDescent="0.35">
      <c r="B60" s="306">
        <f t="shared" si="4"/>
        <v>31</v>
      </c>
      <c r="C60" s="46" t="s">
        <v>185</v>
      </c>
      <c r="D60" s="47" t="s">
        <v>186</v>
      </c>
      <c r="E60" s="48" t="s">
        <v>37</v>
      </c>
      <c r="F60" s="59">
        <v>8999</v>
      </c>
      <c r="G60" s="213">
        <v>0</v>
      </c>
      <c r="H60" s="360">
        <f t="shared" si="3"/>
        <v>0</v>
      </c>
    </row>
    <row r="61" spans="2:32" ht="49.15" customHeight="1" thickBot="1" x14ac:dyDescent="0.4">
      <c r="B61" s="307">
        <f t="shared" si="4"/>
        <v>32</v>
      </c>
      <c r="C61" s="130" t="s">
        <v>175</v>
      </c>
      <c r="D61" s="131" t="s">
        <v>552</v>
      </c>
      <c r="E61" s="60" t="s">
        <v>37</v>
      </c>
      <c r="F61" s="7">
        <v>2900</v>
      </c>
      <c r="G61" s="373">
        <v>0</v>
      </c>
      <c r="H61" s="374">
        <f t="shared" si="3"/>
        <v>0</v>
      </c>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row>
    <row r="62" spans="2:32" s="433" customFormat="1" ht="24.95" customHeight="1" thickBot="1" x14ac:dyDescent="0.4">
      <c r="B62" s="898" t="s">
        <v>437</v>
      </c>
      <c r="C62" s="901"/>
      <c r="D62" s="901"/>
      <c r="E62" s="901"/>
      <c r="F62" s="901"/>
      <c r="G62" s="901"/>
      <c r="H62" s="424">
        <f>SUM(H53:H61)</f>
        <v>0</v>
      </c>
      <c r="I62" s="432"/>
      <c r="J62" s="432"/>
      <c r="K62" s="432"/>
      <c r="L62" s="432"/>
      <c r="M62" s="432"/>
      <c r="N62" s="432"/>
      <c r="O62" s="432"/>
      <c r="P62" s="432"/>
      <c r="Q62" s="432"/>
      <c r="R62" s="432"/>
      <c r="S62" s="432"/>
      <c r="T62" s="432"/>
      <c r="U62" s="432"/>
      <c r="V62" s="432"/>
      <c r="W62" s="432"/>
      <c r="X62" s="432"/>
      <c r="Y62" s="432"/>
      <c r="Z62" s="432"/>
      <c r="AA62" s="432"/>
      <c r="AB62" s="432"/>
      <c r="AC62" s="432"/>
      <c r="AD62" s="432"/>
      <c r="AE62" s="432"/>
      <c r="AF62" s="432"/>
    </row>
    <row r="63" spans="2:32" s="432" customFormat="1" ht="24.95" customHeight="1" x14ac:dyDescent="0.35">
      <c r="B63" s="489"/>
      <c r="C63" s="490"/>
      <c r="D63" s="491" t="s">
        <v>514</v>
      </c>
      <c r="E63" s="423"/>
      <c r="F63" s="421"/>
      <c r="G63" s="422"/>
      <c r="H63" s="474"/>
    </row>
    <row r="64" spans="2:32" s="432" customFormat="1" ht="30" customHeight="1" x14ac:dyDescent="0.35">
      <c r="B64" s="305">
        <v>33</v>
      </c>
      <c r="C64" s="437"/>
      <c r="D64" s="438" t="s">
        <v>506</v>
      </c>
      <c r="E64" s="439" t="s">
        <v>133</v>
      </c>
      <c r="F64" s="440">
        <v>412</v>
      </c>
      <c r="G64" s="441">
        <v>0</v>
      </c>
      <c r="H64" s="442">
        <f t="shared" ref="H64:H68" si="5">(F64*G64)</f>
        <v>0</v>
      </c>
    </row>
    <row r="65" spans="2:32" s="432" customFormat="1" ht="30" customHeight="1" x14ac:dyDescent="0.35">
      <c r="B65" s="306">
        <f>B64+1</f>
        <v>34</v>
      </c>
      <c r="C65" s="443"/>
      <c r="D65" s="444" t="s">
        <v>187</v>
      </c>
      <c r="E65" s="445" t="s">
        <v>38</v>
      </c>
      <c r="F65" s="446">
        <v>7.02</v>
      </c>
      <c r="G65" s="441">
        <v>0</v>
      </c>
      <c r="H65" s="442">
        <f t="shared" si="5"/>
        <v>0</v>
      </c>
    </row>
    <row r="66" spans="2:32" s="432" customFormat="1" ht="47.25" customHeight="1" x14ac:dyDescent="0.35">
      <c r="B66" s="306">
        <f t="shared" ref="B66:B68" si="6">B65+1</f>
        <v>35</v>
      </c>
      <c r="C66" s="447"/>
      <c r="D66" s="444" t="s">
        <v>571</v>
      </c>
      <c r="E66" s="445" t="s">
        <v>100</v>
      </c>
      <c r="F66" s="446">
        <v>13</v>
      </c>
      <c r="G66" s="441">
        <v>0</v>
      </c>
      <c r="H66" s="442">
        <f t="shared" si="5"/>
        <v>0</v>
      </c>
    </row>
    <row r="67" spans="2:32" s="432" customFormat="1" ht="50.25" customHeight="1" x14ac:dyDescent="0.35">
      <c r="B67" s="306">
        <f t="shared" si="6"/>
        <v>36</v>
      </c>
      <c r="C67" s="447"/>
      <c r="D67" s="444" t="s">
        <v>572</v>
      </c>
      <c r="E67" s="445" t="s">
        <v>100</v>
      </c>
      <c r="F67" s="446">
        <v>13</v>
      </c>
      <c r="G67" s="441">
        <v>0</v>
      </c>
      <c r="H67" s="442">
        <f t="shared" si="5"/>
        <v>0</v>
      </c>
    </row>
    <row r="68" spans="2:32" s="432" customFormat="1" ht="48" customHeight="1" thickBot="1" x14ac:dyDescent="0.4">
      <c r="B68" s="307">
        <f t="shared" si="6"/>
        <v>37</v>
      </c>
      <c r="C68" s="448"/>
      <c r="D68" s="449" t="s">
        <v>505</v>
      </c>
      <c r="E68" s="450" t="s">
        <v>36</v>
      </c>
      <c r="F68" s="451">
        <v>65</v>
      </c>
      <c r="G68" s="492">
        <v>0</v>
      </c>
      <c r="H68" s="493">
        <f t="shared" si="5"/>
        <v>0</v>
      </c>
    </row>
    <row r="69" spans="2:32" s="433" customFormat="1" ht="24.95" customHeight="1" thickBot="1" x14ac:dyDescent="0.4">
      <c r="B69" s="929" t="s">
        <v>467</v>
      </c>
      <c r="C69" s="930"/>
      <c r="D69" s="930"/>
      <c r="E69" s="930"/>
      <c r="F69" s="930"/>
      <c r="G69" s="931"/>
      <c r="H69" s="424">
        <f>SUM(H64:H68)</f>
        <v>0</v>
      </c>
      <c r="I69" s="432"/>
      <c r="J69" s="432"/>
      <c r="K69" s="432"/>
      <c r="L69" s="432"/>
      <c r="M69" s="432"/>
      <c r="N69" s="432"/>
      <c r="O69" s="432"/>
      <c r="P69" s="432"/>
      <c r="Q69" s="432"/>
      <c r="R69" s="432"/>
      <c r="S69" s="432"/>
      <c r="T69" s="432"/>
      <c r="U69" s="432"/>
      <c r="V69" s="432"/>
      <c r="W69" s="432"/>
      <c r="X69" s="432"/>
      <c r="Y69" s="432"/>
      <c r="Z69" s="432"/>
      <c r="AA69" s="432"/>
      <c r="AB69" s="432"/>
      <c r="AC69" s="432"/>
      <c r="AD69" s="432"/>
      <c r="AE69" s="432"/>
      <c r="AF69" s="432"/>
    </row>
    <row r="70" spans="2:32" s="433" customFormat="1" ht="24.95" customHeight="1" x14ac:dyDescent="0.35">
      <c r="B70" s="310"/>
      <c r="C70" s="193"/>
      <c r="D70" s="162" t="s">
        <v>189</v>
      </c>
      <c r="E70" s="193"/>
      <c r="F70" s="193"/>
      <c r="G70" s="194"/>
      <c r="H70" s="195"/>
      <c r="I70" s="432"/>
      <c r="J70" s="432"/>
      <c r="K70" s="432"/>
      <c r="L70" s="432"/>
      <c r="M70" s="432"/>
      <c r="N70" s="432"/>
      <c r="O70" s="432"/>
      <c r="P70" s="432"/>
      <c r="Q70" s="432"/>
      <c r="R70" s="432"/>
      <c r="S70" s="432"/>
      <c r="T70" s="432"/>
      <c r="U70" s="432"/>
      <c r="V70" s="432"/>
      <c r="W70" s="432"/>
      <c r="X70" s="432"/>
      <c r="Y70" s="432"/>
      <c r="Z70" s="432"/>
      <c r="AA70" s="432"/>
      <c r="AB70" s="432"/>
      <c r="AC70" s="432"/>
      <c r="AD70" s="432"/>
      <c r="AE70" s="432"/>
      <c r="AF70" s="432"/>
    </row>
    <row r="71" spans="2:32" s="433" customFormat="1" ht="65.25" customHeight="1" x14ac:dyDescent="0.35">
      <c r="B71" s="305">
        <v>38</v>
      </c>
      <c r="C71" s="439"/>
      <c r="D71" s="452" t="s">
        <v>508</v>
      </c>
      <c r="E71" s="439" t="s">
        <v>36</v>
      </c>
      <c r="F71" s="440">
        <v>2900</v>
      </c>
      <c r="G71" s="441">
        <v>0</v>
      </c>
      <c r="H71" s="442">
        <f>F71*G71</f>
        <v>0</v>
      </c>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row>
    <row r="72" spans="2:32" s="433" customFormat="1" ht="49.5" customHeight="1" thickBot="1" x14ac:dyDescent="0.4">
      <c r="B72" s="307">
        <v>39</v>
      </c>
      <c r="C72" s="450"/>
      <c r="D72" s="453" t="s">
        <v>507</v>
      </c>
      <c r="E72" s="450" t="s">
        <v>100</v>
      </c>
      <c r="F72" s="451">
        <v>32</v>
      </c>
      <c r="G72" s="492">
        <v>0</v>
      </c>
      <c r="H72" s="493">
        <f>F72*G72</f>
        <v>0</v>
      </c>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row>
    <row r="73" spans="2:32" s="433" customFormat="1" ht="24.95" customHeight="1" thickBot="1" x14ac:dyDescent="0.4">
      <c r="B73" s="311"/>
      <c r="C73" s="62"/>
      <c r="D73" s="901" t="s">
        <v>468</v>
      </c>
      <c r="E73" s="901"/>
      <c r="F73" s="901"/>
      <c r="G73" s="902"/>
      <c r="H73" s="424">
        <f>SUM(H71:H72)</f>
        <v>0</v>
      </c>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row>
    <row r="74" spans="2:32" ht="24.95" customHeight="1" x14ac:dyDescent="0.35">
      <c r="B74" s="312"/>
      <c r="C74" s="64"/>
      <c r="D74" s="63" t="s">
        <v>442</v>
      </c>
      <c r="E74" s="483"/>
      <c r="F74" s="484"/>
      <c r="G74" s="485"/>
      <c r="H74" s="486"/>
    </row>
    <row r="75" spans="2:32" ht="24.95" customHeight="1" x14ac:dyDescent="0.35">
      <c r="B75" s="313"/>
      <c r="C75" s="237" t="s">
        <v>443</v>
      </c>
      <c r="D75" s="242" t="s">
        <v>198</v>
      </c>
      <c r="E75" s="243"/>
      <c r="F75" s="244"/>
      <c r="G75" s="245"/>
      <c r="H75" s="298"/>
    </row>
    <row r="76" spans="2:32" ht="41.25" customHeight="1" x14ac:dyDescent="0.35">
      <c r="B76" s="314">
        <v>40</v>
      </c>
      <c r="C76" s="236"/>
      <c r="D76" s="196" t="s">
        <v>586</v>
      </c>
      <c r="E76" s="183" t="s">
        <v>38</v>
      </c>
      <c r="F76" s="83">
        <v>102.2</v>
      </c>
      <c r="G76" s="441">
        <v>0</v>
      </c>
      <c r="H76" s="442">
        <f>F76*G76</f>
        <v>0</v>
      </c>
    </row>
    <row r="77" spans="2:32" ht="79.5" customHeight="1" x14ac:dyDescent="0.35">
      <c r="B77" s="313">
        <f>B76+1</f>
        <v>41</v>
      </c>
      <c r="C77" s="65"/>
      <c r="D77" s="66" t="s">
        <v>584</v>
      </c>
      <c r="E77" s="37" t="s">
        <v>38</v>
      </c>
      <c r="F77" s="38">
        <f>0.4*0.8*1600</f>
        <v>512.00000000000011</v>
      </c>
      <c r="G77" s="441">
        <v>0</v>
      </c>
      <c r="H77" s="442">
        <f t="shared" ref="H77:H86" si="7">F77*G77</f>
        <v>0</v>
      </c>
    </row>
    <row r="78" spans="2:32" s="425" customFormat="1" ht="45" customHeight="1" x14ac:dyDescent="0.35">
      <c r="B78" s="313">
        <f t="shared" ref="B78:B86" si="8">B77+1</f>
        <v>42</v>
      </c>
      <c r="C78" s="65"/>
      <c r="D78" s="66" t="s">
        <v>199</v>
      </c>
      <c r="E78" s="37" t="s">
        <v>38</v>
      </c>
      <c r="F78" s="38">
        <v>64</v>
      </c>
      <c r="G78" s="441">
        <v>0</v>
      </c>
      <c r="H78" s="442">
        <f t="shared" si="7"/>
        <v>0</v>
      </c>
    </row>
    <row r="79" spans="2:32" s="425" customFormat="1" ht="64.5" customHeight="1" x14ac:dyDescent="0.35">
      <c r="B79" s="313">
        <f t="shared" si="8"/>
        <v>43</v>
      </c>
      <c r="C79" s="65"/>
      <c r="D79" s="66" t="s">
        <v>583</v>
      </c>
      <c r="E79" s="37" t="s">
        <v>38</v>
      </c>
      <c r="F79" s="38">
        <v>102.2</v>
      </c>
      <c r="G79" s="441">
        <v>0</v>
      </c>
      <c r="H79" s="442">
        <f t="shared" si="7"/>
        <v>0</v>
      </c>
    </row>
    <row r="80" spans="2:32" s="425" customFormat="1" ht="63" customHeight="1" x14ac:dyDescent="0.35">
      <c r="B80" s="313">
        <f t="shared" si="8"/>
        <v>44</v>
      </c>
      <c r="C80" s="65"/>
      <c r="D80" s="66" t="s">
        <v>585</v>
      </c>
      <c r="E80" s="37" t="s">
        <v>100</v>
      </c>
      <c r="F80" s="38">
        <v>73</v>
      </c>
      <c r="G80" s="441">
        <v>0</v>
      </c>
      <c r="H80" s="442">
        <f t="shared" si="7"/>
        <v>0</v>
      </c>
    </row>
    <row r="81" spans="2:8" s="425" customFormat="1" ht="45" customHeight="1" x14ac:dyDescent="0.35">
      <c r="B81" s="313">
        <f t="shared" si="8"/>
        <v>45</v>
      </c>
      <c r="C81" s="65"/>
      <c r="D81" s="66" t="s">
        <v>582</v>
      </c>
      <c r="E81" s="37" t="s">
        <v>100</v>
      </c>
      <c r="F81" s="38">
        <v>73</v>
      </c>
      <c r="G81" s="441">
        <v>0</v>
      </c>
      <c r="H81" s="442">
        <f t="shared" si="7"/>
        <v>0</v>
      </c>
    </row>
    <row r="82" spans="2:8" s="425" customFormat="1" ht="68.25" customHeight="1" x14ac:dyDescent="0.35">
      <c r="B82" s="313">
        <f t="shared" si="8"/>
        <v>46</v>
      </c>
      <c r="C82" s="65"/>
      <c r="D82" s="66" t="s">
        <v>200</v>
      </c>
      <c r="E82" s="37" t="s">
        <v>100</v>
      </c>
      <c r="F82" s="38">
        <v>1</v>
      </c>
      <c r="G82" s="441">
        <v>0</v>
      </c>
      <c r="H82" s="442">
        <f t="shared" si="7"/>
        <v>0</v>
      </c>
    </row>
    <row r="83" spans="2:8" s="425" customFormat="1" ht="42" customHeight="1" x14ac:dyDescent="0.35">
      <c r="B83" s="313">
        <f t="shared" si="8"/>
        <v>47</v>
      </c>
      <c r="C83" s="65"/>
      <c r="D83" s="66" t="s">
        <v>201</v>
      </c>
      <c r="E83" s="37" t="s">
        <v>100</v>
      </c>
      <c r="F83" s="38">
        <v>10</v>
      </c>
      <c r="G83" s="441">
        <v>0</v>
      </c>
      <c r="H83" s="442">
        <f t="shared" si="7"/>
        <v>0</v>
      </c>
    </row>
    <row r="84" spans="2:8" s="425" customFormat="1" ht="51" customHeight="1" x14ac:dyDescent="0.35">
      <c r="B84" s="313">
        <f>B83+1</f>
        <v>48</v>
      </c>
      <c r="C84" s="65"/>
      <c r="D84" s="66" t="s">
        <v>470</v>
      </c>
      <c r="E84" s="37" t="s">
        <v>38</v>
      </c>
      <c r="F84" s="38">
        <v>1600</v>
      </c>
      <c r="G84" s="441">
        <v>0</v>
      </c>
      <c r="H84" s="442">
        <f t="shared" si="7"/>
        <v>0</v>
      </c>
    </row>
    <row r="85" spans="2:8" s="425" customFormat="1" ht="64.5" customHeight="1" x14ac:dyDescent="0.35">
      <c r="B85" s="313">
        <f t="shared" si="8"/>
        <v>49</v>
      </c>
      <c r="C85" s="65"/>
      <c r="D85" s="66" t="s">
        <v>202</v>
      </c>
      <c r="E85" s="37" t="s">
        <v>100</v>
      </c>
      <c r="F85" s="38">
        <v>4</v>
      </c>
      <c r="G85" s="441">
        <v>0</v>
      </c>
      <c r="H85" s="442">
        <f t="shared" si="7"/>
        <v>0</v>
      </c>
    </row>
    <row r="86" spans="2:8" s="425" customFormat="1" ht="68.25" customHeight="1" x14ac:dyDescent="0.35">
      <c r="B86" s="313">
        <f t="shared" si="8"/>
        <v>50</v>
      </c>
      <c r="C86" s="239"/>
      <c r="D86" s="240" t="s">
        <v>469</v>
      </c>
      <c r="E86" s="72" t="s">
        <v>133</v>
      </c>
      <c r="F86" s="241">
        <v>14.6</v>
      </c>
      <c r="G86" s="441">
        <v>0</v>
      </c>
      <c r="H86" s="442">
        <f t="shared" si="7"/>
        <v>0</v>
      </c>
    </row>
    <row r="87" spans="2:8" s="425" customFormat="1" ht="20.100000000000001" customHeight="1" x14ac:dyDescent="0.35">
      <c r="B87" s="313"/>
      <c r="C87" s="65">
        <v>7.2</v>
      </c>
      <c r="D87" s="238" t="s">
        <v>203</v>
      </c>
      <c r="E87" s="243"/>
      <c r="F87" s="244"/>
      <c r="G87" s="245"/>
      <c r="H87" s="298"/>
    </row>
    <row r="88" spans="2:8" s="425" customFormat="1" ht="45.75" customHeight="1" x14ac:dyDescent="0.35">
      <c r="B88" s="314">
        <v>51</v>
      </c>
      <c r="C88" s="236"/>
      <c r="D88" s="196" t="s">
        <v>204</v>
      </c>
      <c r="E88" s="183" t="s">
        <v>205</v>
      </c>
      <c r="F88" s="83">
        <v>1600</v>
      </c>
      <c r="G88" s="441">
        <v>0</v>
      </c>
      <c r="H88" s="442">
        <f>F88*G88</f>
        <v>0</v>
      </c>
    </row>
    <row r="89" spans="2:8" s="425" customFormat="1" ht="47.25" customHeight="1" x14ac:dyDescent="0.35">
      <c r="B89" s="314">
        <f>B88+1</f>
        <v>52</v>
      </c>
      <c r="C89" s="65"/>
      <c r="D89" s="66" t="s">
        <v>206</v>
      </c>
      <c r="E89" s="37" t="s">
        <v>100</v>
      </c>
      <c r="F89" s="38">
        <v>73</v>
      </c>
      <c r="G89" s="441">
        <v>0</v>
      </c>
      <c r="H89" s="442">
        <f t="shared" ref="H89:H92" si="9">F89*G89</f>
        <v>0</v>
      </c>
    </row>
    <row r="90" spans="2:8" s="425" customFormat="1" ht="43.5" customHeight="1" x14ac:dyDescent="0.35">
      <c r="B90" s="314">
        <f t="shared" ref="B90:B92" si="10">B89+1</f>
        <v>53</v>
      </c>
      <c r="C90" s="65"/>
      <c r="D90" s="66" t="s">
        <v>471</v>
      </c>
      <c r="E90" s="37" t="s">
        <v>205</v>
      </c>
      <c r="F90" s="38">
        <v>1600</v>
      </c>
      <c r="G90" s="441">
        <v>0</v>
      </c>
      <c r="H90" s="442">
        <f t="shared" si="9"/>
        <v>0</v>
      </c>
    </row>
    <row r="91" spans="2:8" s="425" customFormat="1" ht="30.75" customHeight="1" x14ac:dyDescent="0.35">
      <c r="B91" s="314">
        <f t="shared" si="10"/>
        <v>54</v>
      </c>
      <c r="C91" s="65"/>
      <c r="D91" s="66" t="s">
        <v>207</v>
      </c>
      <c r="E91" s="37" t="s">
        <v>100</v>
      </c>
      <c r="F91" s="38">
        <v>4</v>
      </c>
      <c r="G91" s="441">
        <v>0</v>
      </c>
      <c r="H91" s="442">
        <f t="shared" si="9"/>
        <v>0</v>
      </c>
    </row>
    <row r="92" spans="2:8" s="425" customFormat="1" ht="44.25" customHeight="1" x14ac:dyDescent="0.35">
      <c r="B92" s="314">
        <f t="shared" si="10"/>
        <v>55</v>
      </c>
      <c r="C92" s="239"/>
      <c r="D92" s="240" t="s">
        <v>573</v>
      </c>
      <c r="E92" s="72" t="s">
        <v>32</v>
      </c>
      <c r="F92" s="241">
        <v>1</v>
      </c>
      <c r="G92" s="441">
        <v>0</v>
      </c>
      <c r="H92" s="442">
        <f t="shared" si="9"/>
        <v>0</v>
      </c>
    </row>
    <row r="93" spans="2:8" s="425" customFormat="1" ht="20.100000000000001" customHeight="1" x14ac:dyDescent="0.35">
      <c r="B93" s="313"/>
      <c r="C93" s="237"/>
      <c r="D93" s="238" t="s">
        <v>208</v>
      </c>
      <c r="E93" s="243"/>
      <c r="F93" s="244"/>
      <c r="G93" s="245"/>
      <c r="H93" s="298"/>
    </row>
    <row r="94" spans="2:8" s="425" customFormat="1" ht="83.25" customHeight="1" x14ac:dyDescent="0.35">
      <c r="B94" s="918">
        <v>56</v>
      </c>
      <c r="C94" s="236"/>
      <c r="D94" s="196" t="s">
        <v>209</v>
      </c>
      <c r="E94" s="184"/>
      <c r="F94" s="246"/>
      <c r="G94" s="159"/>
      <c r="H94" s="218"/>
    </row>
    <row r="95" spans="2:8" s="425" customFormat="1" ht="202.5" customHeight="1" thickBot="1" x14ac:dyDescent="0.4">
      <c r="B95" s="919"/>
      <c r="C95" s="67"/>
      <c r="D95" s="247" t="s">
        <v>210</v>
      </c>
      <c r="E95" s="8" t="s">
        <v>100</v>
      </c>
      <c r="F95" s="7">
        <v>1</v>
      </c>
      <c r="G95" s="492">
        <v>0</v>
      </c>
      <c r="H95" s="493">
        <v>0</v>
      </c>
    </row>
    <row r="96" spans="2:8" s="425" customFormat="1" ht="24.95" customHeight="1" thickBot="1" x14ac:dyDescent="0.4">
      <c r="B96" s="315"/>
      <c r="C96" s="68"/>
      <c r="D96" s="932" t="s">
        <v>444</v>
      </c>
      <c r="E96" s="932"/>
      <c r="F96" s="932"/>
      <c r="G96" s="933"/>
      <c r="H96" s="424">
        <f>SUM(H76:H95)</f>
        <v>0</v>
      </c>
    </row>
    <row r="97" spans="2:32" ht="24.95" customHeight="1" x14ac:dyDescent="0.35">
      <c r="B97" s="316"/>
      <c r="C97" s="16"/>
      <c r="D97" s="63" t="s">
        <v>427</v>
      </c>
      <c r="E97" s="483"/>
      <c r="F97" s="484"/>
      <c r="G97" s="485"/>
      <c r="H97" s="486"/>
    </row>
    <row r="98" spans="2:32" ht="24.95" customHeight="1" x14ac:dyDescent="0.35">
      <c r="B98" s="306"/>
      <c r="C98" s="3"/>
      <c r="D98" s="66" t="s">
        <v>430</v>
      </c>
      <c r="E98" s="423"/>
      <c r="F98" s="421"/>
      <c r="G98" s="422"/>
      <c r="H98" s="474"/>
    </row>
    <row r="99" spans="2:32" ht="68.25" customHeight="1" x14ac:dyDescent="0.35">
      <c r="B99" s="305">
        <v>57</v>
      </c>
      <c r="C99" s="184">
        <v>10.199999999999999</v>
      </c>
      <c r="D99" s="196" t="s">
        <v>461</v>
      </c>
      <c r="E99" s="183" t="s">
        <v>100</v>
      </c>
      <c r="F99" s="83">
        <v>13</v>
      </c>
      <c r="G99" s="441">
        <v>0</v>
      </c>
      <c r="H99" s="442">
        <f t="shared" ref="H99:H103" si="11">F99*G99</f>
        <v>0</v>
      </c>
    </row>
    <row r="100" spans="2:32" s="425" customFormat="1" ht="49.5" customHeight="1" x14ac:dyDescent="0.35">
      <c r="B100" s="306">
        <f>B99+1</f>
        <v>58</v>
      </c>
      <c r="C100" s="3">
        <v>10.199999999999999</v>
      </c>
      <c r="D100" s="66" t="s">
        <v>462</v>
      </c>
      <c r="E100" s="37" t="s">
        <v>100</v>
      </c>
      <c r="F100" s="38">
        <v>6</v>
      </c>
      <c r="G100" s="441">
        <v>0</v>
      </c>
      <c r="H100" s="442">
        <f t="shared" si="11"/>
        <v>0</v>
      </c>
    </row>
    <row r="101" spans="2:32" s="425" customFormat="1" ht="61.5" customHeight="1" x14ac:dyDescent="0.35">
      <c r="B101" s="306">
        <f>B100+1</f>
        <v>59</v>
      </c>
      <c r="C101" s="454">
        <v>10.199999999999999</v>
      </c>
      <c r="D101" s="66" t="s">
        <v>477</v>
      </c>
      <c r="E101" s="37" t="s">
        <v>36</v>
      </c>
      <c r="F101" s="38">
        <v>40</v>
      </c>
      <c r="G101" s="441">
        <v>0</v>
      </c>
      <c r="H101" s="442">
        <f t="shared" si="11"/>
        <v>0</v>
      </c>
    </row>
    <row r="102" spans="2:32" ht="57" customHeight="1" x14ac:dyDescent="0.35">
      <c r="B102" s="306">
        <f t="shared" ref="B102:B103" si="12">B101+1</f>
        <v>60</v>
      </c>
      <c r="C102" s="454" t="s">
        <v>190</v>
      </c>
      <c r="D102" s="66" t="s">
        <v>191</v>
      </c>
      <c r="E102" s="37" t="s">
        <v>38</v>
      </c>
      <c r="F102" s="38">
        <v>1.3</v>
      </c>
      <c r="G102" s="441">
        <v>0</v>
      </c>
      <c r="H102" s="442">
        <f t="shared" si="11"/>
        <v>0</v>
      </c>
    </row>
    <row r="103" spans="2:32" ht="45.75" customHeight="1" x14ac:dyDescent="0.35">
      <c r="B103" s="306">
        <f t="shared" si="12"/>
        <v>61</v>
      </c>
      <c r="C103" s="39" t="s">
        <v>163</v>
      </c>
      <c r="D103" s="66" t="s">
        <v>192</v>
      </c>
      <c r="E103" s="72" t="s">
        <v>100</v>
      </c>
      <c r="F103" s="241">
        <v>4</v>
      </c>
      <c r="G103" s="500">
        <v>0</v>
      </c>
      <c r="H103" s="501">
        <f t="shared" si="11"/>
        <v>0</v>
      </c>
      <c r="I103" s="426"/>
      <c r="J103" s="426"/>
      <c r="K103" s="426"/>
      <c r="L103" s="426"/>
      <c r="M103" s="426"/>
      <c r="N103" s="426"/>
      <c r="O103" s="426"/>
      <c r="P103" s="426"/>
      <c r="Q103" s="426"/>
      <c r="R103" s="426"/>
      <c r="S103" s="426"/>
      <c r="T103" s="426"/>
      <c r="U103" s="426"/>
      <c r="V103" s="426"/>
      <c r="W103" s="426"/>
      <c r="X103" s="426"/>
      <c r="Y103" s="426"/>
      <c r="Z103" s="426"/>
      <c r="AA103" s="426"/>
      <c r="AB103" s="426"/>
      <c r="AC103" s="426"/>
      <c r="AD103" s="426"/>
      <c r="AE103" s="426"/>
      <c r="AF103" s="426"/>
    </row>
    <row r="104" spans="2:32" ht="24.95" customHeight="1" x14ac:dyDescent="0.35">
      <c r="B104" s="306"/>
      <c r="C104" s="454"/>
      <c r="D104" s="504" t="s">
        <v>154</v>
      </c>
      <c r="E104" s="419"/>
      <c r="F104" s="502"/>
      <c r="G104" s="503"/>
      <c r="H104" s="505"/>
      <c r="I104" s="426"/>
      <c r="J104" s="426"/>
      <c r="K104" s="426"/>
      <c r="L104" s="426"/>
      <c r="M104" s="426"/>
      <c r="N104" s="426"/>
      <c r="O104" s="426"/>
      <c r="P104" s="426"/>
      <c r="Q104" s="426"/>
      <c r="R104" s="426"/>
      <c r="S104" s="426"/>
      <c r="T104" s="426"/>
      <c r="U104" s="426"/>
      <c r="V104" s="426"/>
      <c r="W104" s="426"/>
      <c r="X104" s="426"/>
      <c r="Y104" s="426"/>
      <c r="Z104" s="426"/>
      <c r="AA104" s="426"/>
      <c r="AB104" s="426"/>
      <c r="AC104" s="426"/>
      <c r="AD104" s="426"/>
      <c r="AE104" s="426"/>
      <c r="AF104" s="426"/>
    </row>
    <row r="105" spans="2:32" ht="66" customHeight="1" x14ac:dyDescent="0.35">
      <c r="B105" s="305">
        <v>62</v>
      </c>
      <c r="C105" s="184">
        <v>10.3</v>
      </c>
      <c r="D105" s="196" t="s">
        <v>155</v>
      </c>
      <c r="E105" s="183" t="s">
        <v>37</v>
      </c>
      <c r="F105" s="183">
        <v>400</v>
      </c>
      <c r="G105" s="441">
        <v>0</v>
      </c>
      <c r="H105" s="442">
        <f>F105*G105</f>
        <v>0</v>
      </c>
      <c r="I105" s="426"/>
      <c r="J105" s="426"/>
      <c r="K105" s="426"/>
      <c r="L105" s="426"/>
      <c r="M105" s="426"/>
      <c r="N105" s="426"/>
      <c r="O105" s="426"/>
      <c r="P105" s="426"/>
      <c r="Q105" s="426"/>
      <c r="R105" s="426"/>
      <c r="S105" s="426"/>
      <c r="T105" s="426"/>
      <c r="U105" s="426"/>
      <c r="V105" s="426"/>
      <c r="W105" s="426"/>
      <c r="X105" s="426"/>
      <c r="Y105" s="426"/>
      <c r="Z105" s="426"/>
      <c r="AA105" s="426"/>
      <c r="AB105" s="426"/>
      <c r="AC105" s="426"/>
      <c r="AD105" s="426"/>
      <c r="AE105" s="426"/>
      <c r="AF105" s="426"/>
    </row>
    <row r="106" spans="2:32" ht="24.95" customHeight="1" x14ac:dyDescent="0.35">
      <c r="B106" s="301"/>
      <c r="C106" s="455"/>
      <c r="D106" s="66" t="s">
        <v>193</v>
      </c>
      <c r="E106" s="419"/>
      <c r="F106" s="502"/>
      <c r="G106" s="503"/>
      <c r="H106" s="505"/>
    </row>
    <row r="107" spans="2:32" ht="68.25" customHeight="1" x14ac:dyDescent="0.35">
      <c r="B107" s="305">
        <v>63</v>
      </c>
      <c r="C107" s="456" t="s">
        <v>190</v>
      </c>
      <c r="D107" s="196" t="s">
        <v>194</v>
      </c>
      <c r="E107" s="183" t="s">
        <v>100</v>
      </c>
      <c r="F107" s="83">
        <v>80</v>
      </c>
      <c r="G107" s="441">
        <v>0</v>
      </c>
      <c r="H107" s="442">
        <f t="shared" ref="H107:H110" si="13">F107*G107</f>
        <v>0</v>
      </c>
    </row>
    <row r="108" spans="2:32" ht="48" customHeight="1" x14ac:dyDescent="0.35">
      <c r="B108" s="306">
        <v>64</v>
      </c>
      <c r="C108" s="3">
        <v>10.4</v>
      </c>
      <c r="D108" s="66" t="s">
        <v>195</v>
      </c>
      <c r="E108" s="37" t="s">
        <v>100</v>
      </c>
      <c r="F108" s="38">
        <v>80</v>
      </c>
      <c r="G108" s="441">
        <v>0</v>
      </c>
      <c r="H108" s="442">
        <f t="shared" si="13"/>
        <v>0</v>
      </c>
    </row>
    <row r="109" spans="2:32" ht="48" customHeight="1" x14ac:dyDescent="0.35">
      <c r="B109" s="306">
        <v>65</v>
      </c>
      <c r="C109" s="3">
        <v>10.4</v>
      </c>
      <c r="D109" s="66" t="s">
        <v>196</v>
      </c>
      <c r="E109" s="37" t="s">
        <v>100</v>
      </c>
      <c r="F109" s="38">
        <v>6</v>
      </c>
      <c r="G109" s="441">
        <v>0</v>
      </c>
      <c r="H109" s="442">
        <f t="shared" si="13"/>
        <v>0</v>
      </c>
    </row>
    <row r="110" spans="2:32" ht="68.25" customHeight="1" thickBot="1" x14ac:dyDescent="0.4">
      <c r="B110" s="307">
        <v>66</v>
      </c>
      <c r="C110" s="19"/>
      <c r="D110" s="76" t="s">
        <v>197</v>
      </c>
      <c r="E110" s="8" t="s">
        <v>100</v>
      </c>
      <c r="F110" s="7">
        <v>80</v>
      </c>
      <c r="G110" s="492">
        <v>0</v>
      </c>
      <c r="H110" s="493">
        <f t="shared" si="13"/>
        <v>0</v>
      </c>
    </row>
    <row r="111" spans="2:32" ht="24.95" customHeight="1" thickBot="1" x14ac:dyDescent="0.4">
      <c r="B111" s="317"/>
      <c r="C111" s="339"/>
      <c r="D111" s="932" t="s">
        <v>445</v>
      </c>
      <c r="E111" s="932"/>
      <c r="F111" s="932"/>
      <c r="G111" s="933"/>
      <c r="H111" s="424">
        <f>SUM(H99:H110)</f>
        <v>0</v>
      </c>
    </row>
    <row r="112" spans="2:32" s="425" customFormat="1" ht="43.5" customHeight="1" thickBot="1" x14ac:dyDescent="0.4">
      <c r="B112" s="318"/>
      <c r="C112" s="25"/>
      <c r="D112" s="351"/>
      <c r="E112" s="25"/>
      <c r="F112" s="5"/>
      <c r="G112" s="150"/>
      <c r="H112" s="297"/>
    </row>
    <row r="113" spans="2:8" s="425" customFormat="1" ht="39.75" customHeight="1" thickBot="1" x14ac:dyDescent="0.4">
      <c r="B113" s="319"/>
      <c r="C113" s="44"/>
      <c r="D113" s="920" t="s">
        <v>502</v>
      </c>
      <c r="E113" s="921"/>
      <c r="F113" s="921"/>
      <c r="G113" s="922"/>
      <c r="H113" s="152"/>
    </row>
    <row r="114" spans="2:8" s="425" customFormat="1" ht="24.95" customHeight="1" x14ac:dyDescent="0.35">
      <c r="B114" s="300"/>
      <c r="C114" s="16"/>
      <c r="D114" s="350" t="s">
        <v>41</v>
      </c>
      <c r="E114" s="350"/>
      <c r="F114" s="45"/>
      <c r="G114" s="153"/>
      <c r="H114" s="376">
        <f>H30</f>
        <v>0</v>
      </c>
    </row>
    <row r="115" spans="2:8" s="425" customFormat="1" ht="24.95" customHeight="1" x14ac:dyDescent="0.35">
      <c r="B115" s="301"/>
      <c r="C115" s="3"/>
      <c r="D115" s="31" t="s">
        <v>42</v>
      </c>
      <c r="E115" s="31"/>
      <c r="F115" s="32"/>
      <c r="G115" s="154"/>
      <c r="H115" s="377">
        <f>H39</f>
        <v>0</v>
      </c>
    </row>
    <row r="116" spans="2:8" s="425" customFormat="1" ht="24.95" customHeight="1" x14ac:dyDescent="0.35">
      <c r="B116" s="320"/>
      <c r="C116" s="28"/>
      <c r="D116" s="31" t="s">
        <v>43</v>
      </c>
      <c r="E116" s="33"/>
      <c r="F116" s="32"/>
      <c r="G116" s="154"/>
      <c r="H116" s="377">
        <f>H51</f>
        <v>0</v>
      </c>
    </row>
    <row r="117" spans="2:8" s="425" customFormat="1" ht="24.95" customHeight="1" x14ac:dyDescent="0.35">
      <c r="B117" s="321"/>
      <c r="C117" s="2"/>
      <c r="D117" s="33" t="s">
        <v>96</v>
      </c>
      <c r="E117" s="33"/>
      <c r="F117" s="34"/>
      <c r="G117" s="155"/>
      <c r="H117" s="377">
        <f>H62</f>
        <v>0</v>
      </c>
    </row>
    <row r="118" spans="2:8" s="425" customFormat="1" ht="24.95" customHeight="1" x14ac:dyDescent="0.35">
      <c r="B118" s="321"/>
      <c r="C118" s="2"/>
      <c r="D118" s="33" t="s">
        <v>157</v>
      </c>
      <c r="E118" s="33"/>
      <c r="F118" s="34"/>
      <c r="G118" s="155"/>
      <c r="H118" s="377">
        <f>H69</f>
        <v>0</v>
      </c>
    </row>
    <row r="119" spans="2:8" s="425" customFormat="1" ht="24.95" customHeight="1" x14ac:dyDescent="0.35">
      <c r="B119" s="321"/>
      <c r="C119" s="2"/>
      <c r="D119" s="33" t="s">
        <v>211</v>
      </c>
      <c r="E119" s="31"/>
      <c r="F119" s="34"/>
      <c r="G119" s="155"/>
      <c r="H119" s="377">
        <f>H73</f>
        <v>0</v>
      </c>
    </row>
    <row r="120" spans="2:8" s="425" customFormat="1" ht="24.95" customHeight="1" x14ac:dyDescent="0.35">
      <c r="B120" s="321"/>
      <c r="C120" s="2"/>
      <c r="D120" s="33" t="s">
        <v>446</v>
      </c>
      <c r="E120" s="31"/>
      <c r="F120" s="34"/>
      <c r="G120" s="155"/>
      <c r="H120" s="377">
        <f>H96</f>
        <v>0</v>
      </c>
    </row>
    <row r="121" spans="2:8" s="425" customFormat="1" ht="24.95" customHeight="1" thickBot="1" x14ac:dyDescent="0.4">
      <c r="B121" s="322"/>
      <c r="C121" s="55"/>
      <c r="D121" s="69" t="s">
        <v>447</v>
      </c>
      <c r="E121" s="232"/>
      <c r="F121" s="70"/>
      <c r="G121" s="156"/>
      <c r="H121" s="378">
        <f>H111</f>
        <v>0</v>
      </c>
    </row>
    <row r="122" spans="2:8" s="425" customFormat="1" ht="43.5" customHeight="1" thickBot="1" x14ac:dyDescent="0.4">
      <c r="B122" s="323"/>
      <c r="C122" s="51"/>
      <c r="D122" s="923" t="s">
        <v>503</v>
      </c>
      <c r="E122" s="924"/>
      <c r="F122" s="925"/>
      <c r="G122" s="157"/>
      <c r="H122" s="379">
        <f>SUM(H114:H121)</f>
        <v>0</v>
      </c>
    </row>
    <row r="125" spans="2:8" s="425" customFormat="1" ht="24.95" customHeight="1" x14ac:dyDescent="0.35">
      <c r="B125" s="324"/>
      <c r="C125" s="42"/>
      <c r="D125" s="230" t="s">
        <v>68</v>
      </c>
      <c r="E125" s="42"/>
      <c r="F125" s="43"/>
      <c r="G125" s="158"/>
      <c r="H125" s="146"/>
    </row>
    <row r="126" spans="2:8" s="425" customFormat="1" ht="24.95" customHeight="1" x14ac:dyDescent="0.35">
      <c r="B126" s="324"/>
      <c r="C126" s="42"/>
      <c r="D126" s="230" t="s">
        <v>69</v>
      </c>
      <c r="E126" s="42"/>
      <c r="F126" s="43"/>
      <c r="G126" s="158"/>
      <c r="H126" s="146"/>
    </row>
    <row r="127" spans="2:8" s="425" customFormat="1" ht="24.95" customHeight="1" x14ac:dyDescent="0.35">
      <c r="B127" s="324"/>
      <c r="C127" s="42"/>
      <c r="D127" s="230" t="s">
        <v>70</v>
      </c>
      <c r="E127" s="42"/>
      <c r="F127" s="43"/>
      <c r="G127" s="158"/>
      <c r="H127" s="146"/>
    </row>
  </sheetData>
  <mergeCells count="29">
    <mergeCell ref="D73:G73"/>
    <mergeCell ref="B94:B95"/>
    <mergeCell ref="D113:G113"/>
    <mergeCell ref="D122:F122"/>
    <mergeCell ref="D20:H20"/>
    <mergeCell ref="B39:G39"/>
    <mergeCell ref="B51:G51"/>
    <mergeCell ref="B62:G62"/>
    <mergeCell ref="B69:G69"/>
    <mergeCell ref="D111:G111"/>
    <mergeCell ref="D96:G96"/>
    <mergeCell ref="B30:G30"/>
    <mergeCell ref="D19:H19"/>
    <mergeCell ref="D8:H8"/>
    <mergeCell ref="D9:H9"/>
    <mergeCell ref="D10:H10"/>
    <mergeCell ref="D11:H11"/>
    <mergeCell ref="D12:H12"/>
    <mergeCell ref="D13:H13"/>
    <mergeCell ref="D14:H14"/>
    <mergeCell ref="D15:H15"/>
    <mergeCell ref="D16:H16"/>
    <mergeCell ref="D17:H17"/>
    <mergeCell ref="D18:H18"/>
    <mergeCell ref="D7:H7"/>
    <mergeCell ref="B2:H2"/>
    <mergeCell ref="B3:H3"/>
    <mergeCell ref="B4:H4"/>
    <mergeCell ref="D6:H6"/>
  </mergeCells>
  <printOptions horizontalCentered="1"/>
  <pageMargins left="0.3" right="0.3" top="0.7" bottom="0.5" header="0.3" footer="0.2"/>
  <pageSetup paperSize="9" scale="56" fitToHeight="0" orientation="portrait" r:id="rId1"/>
  <headerFooter>
    <oddHeader>&amp;CБАРАЊЕ ЗА ПОНУДИ - Тендер 5 - Дел 5 - Анекс 1
Реф. Бр.: LRCP-9034-MK-RFB-A.2.1.5 - Тендер 5 -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Карбинци&amp;CРЕКОНСТРУКЦИЈА НА ЛОКАЛЕН ПАТ С.ТАРИНЦИ (Р601) – С.ДОЛНИ БАЛВАН (М5) И ИЗВЕДБА НА ПЕШАЧКА ПАТЕКА ОД ЛЕВА СТРАНА&amp;R&amp;P/&amp;N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AA291"/>
  <sheetViews>
    <sheetView view="pageBreakPreview" topLeftCell="A250" zoomScale="70" zoomScaleNormal="70" zoomScaleSheetLayoutView="70" zoomScalePageLayoutView="40" workbookViewId="0">
      <selection activeCell="D270" sqref="D270"/>
    </sheetView>
  </sheetViews>
  <sheetFormatPr defaultRowHeight="18" x14ac:dyDescent="0.35"/>
  <cols>
    <col min="1" max="1" width="2.5703125" style="335" customWidth="1"/>
    <col min="2" max="2" width="10.28515625" style="111" customWidth="1"/>
    <col min="3" max="3" width="11.7109375" style="111" customWidth="1"/>
    <col min="4" max="4" width="79.7109375" style="112" customWidth="1"/>
    <col min="5" max="5" width="10.7109375" style="111" customWidth="1"/>
    <col min="6" max="6" width="14.5703125" style="113" customWidth="1"/>
    <col min="7" max="7" width="18.5703125" style="170" customWidth="1"/>
    <col min="8" max="8" width="21.5703125" style="171" customWidth="1"/>
    <col min="9" max="9" width="2.42578125" style="334" customWidth="1"/>
    <col min="10" max="27" width="9.140625" style="334"/>
    <col min="28" max="239" width="9.140625" style="335"/>
    <col min="240" max="240" width="3.42578125" style="335" customWidth="1"/>
    <col min="241" max="241" width="7" style="335" customWidth="1"/>
    <col min="242" max="242" width="9.85546875" style="335" customWidth="1"/>
    <col min="243" max="243" width="64.140625" style="335" customWidth="1"/>
    <col min="244" max="244" width="11.42578125" style="335" customWidth="1"/>
    <col min="245" max="245" width="12.85546875" style="335" customWidth="1"/>
    <col min="246" max="246" width="15.42578125" style="335" customWidth="1"/>
    <col min="247" max="247" width="19.42578125" style="335" customWidth="1"/>
    <col min="248" max="248" width="13.85546875" style="335" customWidth="1"/>
    <col min="249" max="495" width="9.140625" style="335"/>
    <col min="496" max="496" width="3.42578125" style="335" customWidth="1"/>
    <col min="497" max="497" width="7" style="335" customWidth="1"/>
    <col min="498" max="498" width="9.85546875" style="335" customWidth="1"/>
    <col min="499" max="499" width="64.140625" style="335" customWidth="1"/>
    <col min="500" max="500" width="11.42578125" style="335" customWidth="1"/>
    <col min="501" max="501" width="12.85546875" style="335" customWidth="1"/>
    <col min="502" max="502" width="15.42578125" style="335" customWidth="1"/>
    <col min="503" max="503" width="19.42578125" style="335" customWidth="1"/>
    <col min="504" max="504" width="13.85546875" style="335" customWidth="1"/>
    <col min="505" max="751" width="9.140625" style="335"/>
    <col min="752" max="752" width="3.42578125" style="335" customWidth="1"/>
    <col min="753" max="753" width="7" style="335" customWidth="1"/>
    <col min="754" max="754" width="9.85546875" style="335" customWidth="1"/>
    <col min="755" max="755" width="64.140625" style="335" customWidth="1"/>
    <col min="756" max="756" width="11.42578125" style="335" customWidth="1"/>
    <col min="757" max="757" width="12.85546875" style="335" customWidth="1"/>
    <col min="758" max="758" width="15.42578125" style="335" customWidth="1"/>
    <col min="759" max="759" width="19.42578125" style="335" customWidth="1"/>
    <col min="760" max="760" width="13.85546875" style="335" customWidth="1"/>
    <col min="761" max="1007" width="9.140625" style="335"/>
    <col min="1008" max="1008" width="3.42578125" style="335" customWidth="1"/>
    <col min="1009" max="1009" width="7" style="335" customWidth="1"/>
    <col min="1010" max="1010" width="9.85546875" style="335" customWidth="1"/>
    <col min="1011" max="1011" width="64.140625" style="335" customWidth="1"/>
    <col min="1012" max="1012" width="11.42578125" style="335" customWidth="1"/>
    <col min="1013" max="1013" width="12.85546875" style="335" customWidth="1"/>
    <col min="1014" max="1014" width="15.42578125" style="335" customWidth="1"/>
    <col min="1015" max="1015" width="19.42578125" style="335" customWidth="1"/>
    <col min="1016" max="1016" width="13.85546875" style="335" customWidth="1"/>
    <col min="1017" max="1263" width="9.140625" style="335"/>
    <col min="1264" max="1264" width="3.42578125" style="335" customWidth="1"/>
    <col min="1265" max="1265" width="7" style="335" customWidth="1"/>
    <col min="1266" max="1266" width="9.85546875" style="335" customWidth="1"/>
    <col min="1267" max="1267" width="64.140625" style="335" customWidth="1"/>
    <col min="1268" max="1268" width="11.42578125" style="335" customWidth="1"/>
    <col min="1269" max="1269" width="12.85546875" style="335" customWidth="1"/>
    <col min="1270" max="1270" width="15.42578125" style="335" customWidth="1"/>
    <col min="1271" max="1271" width="19.42578125" style="335" customWidth="1"/>
    <col min="1272" max="1272" width="13.85546875" style="335" customWidth="1"/>
    <col min="1273" max="1519" width="9.140625" style="335"/>
    <col min="1520" max="1520" width="3.42578125" style="335" customWidth="1"/>
    <col min="1521" max="1521" width="7" style="335" customWidth="1"/>
    <col min="1522" max="1522" width="9.85546875" style="335" customWidth="1"/>
    <col min="1523" max="1523" width="64.140625" style="335" customWidth="1"/>
    <col min="1524" max="1524" width="11.42578125" style="335" customWidth="1"/>
    <col min="1525" max="1525" width="12.85546875" style="335" customWidth="1"/>
    <col min="1526" max="1526" width="15.42578125" style="335" customWidth="1"/>
    <col min="1527" max="1527" width="19.42578125" style="335" customWidth="1"/>
    <col min="1528" max="1528" width="13.85546875" style="335" customWidth="1"/>
    <col min="1529" max="1775" width="9.140625" style="335"/>
    <col min="1776" max="1776" width="3.42578125" style="335" customWidth="1"/>
    <col min="1777" max="1777" width="7" style="335" customWidth="1"/>
    <col min="1778" max="1778" width="9.85546875" style="335" customWidth="1"/>
    <col min="1779" max="1779" width="64.140625" style="335" customWidth="1"/>
    <col min="1780" max="1780" width="11.42578125" style="335" customWidth="1"/>
    <col min="1781" max="1781" width="12.85546875" style="335" customWidth="1"/>
    <col min="1782" max="1782" width="15.42578125" style="335" customWidth="1"/>
    <col min="1783" max="1783" width="19.42578125" style="335" customWidth="1"/>
    <col min="1784" max="1784" width="13.85546875" style="335" customWidth="1"/>
    <col min="1785" max="2031" width="9.140625" style="335"/>
    <col min="2032" max="2032" width="3.42578125" style="335" customWidth="1"/>
    <col min="2033" max="2033" width="7" style="335" customWidth="1"/>
    <col min="2034" max="2034" width="9.85546875" style="335" customWidth="1"/>
    <col min="2035" max="2035" width="64.140625" style="335" customWidth="1"/>
    <col min="2036" max="2036" width="11.42578125" style="335" customWidth="1"/>
    <col min="2037" max="2037" width="12.85546875" style="335" customWidth="1"/>
    <col min="2038" max="2038" width="15.42578125" style="335" customWidth="1"/>
    <col min="2039" max="2039" width="19.42578125" style="335" customWidth="1"/>
    <col min="2040" max="2040" width="13.85546875" style="335" customWidth="1"/>
    <col min="2041" max="2287" width="9.140625" style="335"/>
    <col min="2288" max="2288" width="3.42578125" style="335" customWidth="1"/>
    <col min="2289" max="2289" width="7" style="335" customWidth="1"/>
    <col min="2290" max="2290" width="9.85546875" style="335" customWidth="1"/>
    <col min="2291" max="2291" width="64.140625" style="335" customWidth="1"/>
    <col min="2292" max="2292" width="11.42578125" style="335" customWidth="1"/>
    <col min="2293" max="2293" width="12.85546875" style="335" customWidth="1"/>
    <col min="2294" max="2294" width="15.42578125" style="335" customWidth="1"/>
    <col min="2295" max="2295" width="19.42578125" style="335" customWidth="1"/>
    <col min="2296" max="2296" width="13.85546875" style="335" customWidth="1"/>
    <col min="2297" max="2543" width="9.140625" style="335"/>
    <col min="2544" max="2544" width="3.42578125" style="335" customWidth="1"/>
    <col min="2545" max="2545" width="7" style="335" customWidth="1"/>
    <col min="2546" max="2546" width="9.85546875" style="335" customWidth="1"/>
    <col min="2547" max="2547" width="64.140625" style="335" customWidth="1"/>
    <col min="2548" max="2548" width="11.42578125" style="335" customWidth="1"/>
    <col min="2549" max="2549" width="12.85546875" style="335" customWidth="1"/>
    <col min="2550" max="2550" width="15.42578125" style="335" customWidth="1"/>
    <col min="2551" max="2551" width="19.42578125" style="335" customWidth="1"/>
    <col min="2552" max="2552" width="13.85546875" style="335" customWidth="1"/>
    <col min="2553" max="2799" width="9.140625" style="335"/>
    <col min="2800" max="2800" width="3.42578125" style="335" customWidth="1"/>
    <col min="2801" max="2801" width="7" style="335" customWidth="1"/>
    <col min="2802" max="2802" width="9.85546875" style="335" customWidth="1"/>
    <col min="2803" max="2803" width="64.140625" style="335" customWidth="1"/>
    <col min="2804" max="2804" width="11.42578125" style="335" customWidth="1"/>
    <col min="2805" max="2805" width="12.85546875" style="335" customWidth="1"/>
    <col min="2806" max="2806" width="15.42578125" style="335" customWidth="1"/>
    <col min="2807" max="2807" width="19.42578125" style="335" customWidth="1"/>
    <col min="2808" max="2808" width="13.85546875" style="335" customWidth="1"/>
    <col min="2809" max="3055" width="9.140625" style="335"/>
    <col min="3056" max="3056" width="3.42578125" style="335" customWidth="1"/>
    <col min="3057" max="3057" width="7" style="335" customWidth="1"/>
    <col min="3058" max="3058" width="9.85546875" style="335" customWidth="1"/>
    <col min="3059" max="3059" width="64.140625" style="335" customWidth="1"/>
    <col min="3060" max="3060" width="11.42578125" style="335" customWidth="1"/>
    <col min="3061" max="3061" width="12.85546875" style="335" customWidth="1"/>
    <col min="3062" max="3062" width="15.42578125" style="335" customWidth="1"/>
    <col min="3063" max="3063" width="19.42578125" style="335" customWidth="1"/>
    <col min="3064" max="3064" width="13.85546875" style="335" customWidth="1"/>
    <col min="3065" max="3311" width="9.140625" style="335"/>
    <col min="3312" max="3312" width="3.42578125" style="335" customWidth="1"/>
    <col min="3313" max="3313" width="7" style="335" customWidth="1"/>
    <col min="3314" max="3314" width="9.85546875" style="335" customWidth="1"/>
    <col min="3315" max="3315" width="64.140625" style="335" customWidth="1"/>
    <col min="3316" max="3316" width="11.42578125" style="335" customWidth="1"/>
    <col min="3317" max="3317" width="12.85546875" style="335" customWidth="1"/>
    <col min="3318" max="3318" width="15.42578125" style="335" customWidth="1"/>
    <col min="3319" max="3319" width="19.42578125" style="335" customWidth="1"/>
    <col min="3320" max="3320" width="13.85546875" style="335" customWidth="1"/>
    <col min="3321" max="3567" width="9.140625" style="335"/>
    <col min="3568" max="3568" width="3.42578125" style="335" customWidth="1"/>
    <col min="3569" max="3569" width="7" style="335" customWidth="1"/>
    <col min="3570" max="3570" width="9.85546875" style="335" customWidth="1"/>
    <col min="3571" max="3571" width="64.140625" style="335" customWidth="1"/>
    <col min="3572" max="3572" width="11.42578125" style="335" customWidth="1"/>
    <col min="3573" max="3573" width="12.85546875" style="335" customWidth="1"/>
    <col min="3574" max="3574" width="15.42578125" style="335" customWidth="1"/>
    <col min="3575" max="3575" width="19.42578125" style="335" customWidth="1"/>
    <col min="3576" max="3576" width="13.85546875" style="335" customWidth="1"/>
    <col min="3577" max="3823" width="9.140625" style="335"/>
    <col min="3824" max="3824" width="3.42578125" style="335" customWidth="1"/>
    <col min="3825" max="3825" width="7" style="335" customWidth="1"/>
    <col min="3826" max="3826" width="9.85546875" style="335" customWidth="1"/>
    <col min="3827" max="3827" width="64.140625" style="335" customWidth="1"/>
    <col min="3828" max="3828" width="11.42578125" style="335" customWidth="1"/>
    <col min="3829" max="3829" width="12.85546875" style="335" customWidth="1"/>
    <col min="3830" max="3830" width="15.42578125" style="335" customWidth="1"/>
    <col min="3831" max="3831" width="19.42578125" style="335" customWidth="1"/>
    <col min="3832" max="3832" width="13.85546875" style="335" customWidth="1"/>
    <col min="3833" max="4079" width="9.140625" style="335"/>
    <col min="4080" max="4080" width="3.42578125" style="335" customWidth="1"/>
    <col min="4081" max="4081" width="7" style="335" customWidth="1"/>
    <col min="4082" max="4082" width="9.85546875" style="335" customWidth="1"/>
    <col min="4083" max="4083" width="64.140625" style="335" customWidth="1"/>
    <col min="4084" max="4084" width="11.42578125" style="335" customWidth="1"/>
    <col min="4085" max="4085" width="12.85546875" style="335" customWidth="1"/>
    <col min="4086" max="4086" width="15.42578125" style="335" customWidth="1"/>
    <col min="4087" max="4087" width="19.42578125" style="335" customWidth="1"/>
    <col min="4088" max="4088" width="13.85546875" style="335" customWidth="1"/>
    <col min="4089" max="4335" width="9.140625" style="335"/>
    <col min="4336" max="4336" width="3.42578125" style="335" customWidth="1"/>
    <col min="4337" max="4337" width="7" style="335" customWidth="1"/>
    <col min="4338" max="4338" width="9.85546875" style="335" customWidth="1"/>
    <col min="4339" max="4339" width="64.140625" style="335" customWidth="1"/>
    <col min="4340" max="4340" width="11.42578125" style="335" customWidth="1"/>
    <col min="4341" max="4341" width="12.85546875" style="335" customWidth="1"/>
    <col min="4342" max="4342" width="15.42578125" style="335" customWidth="1"/>
    <col min="4343" max="4343" width="19.42578125" style="335" customWidth="1"/>
    <col min="4344" max="4344" width="13.85546875" style="335" customWidth="1"/>
    <col min="4345" max="4591" width="9.140625" style="335"/>
    <col min="4592" max="4592" width="3.42578125" style="335" customWidth="1"/>
    <col min="4593" max="4593" width="7" style="335" customWidth="1"/>
    <col min="4594" max="4594" width="9.85546875" style="335" customWidth="1"/>
    <col min="4595" max="4595" width="64.140625" style="335" customWidth="1"/>
    <col min="4596" max="4596" width="11.42578125" style="335" customWidth="1"/>
    <col min="4597" max="4597" width="12.85546875" style="335" customWidth="1"/>
    <col min="4598" max="4598" width="15.42578125" style="335" customWidth="1"/>
    <col min="4599" max="4599" width="19.42578125" style="335" customWidth="1"/>
    <col min="4600" max="4600" width="13.85546875" style="335" customWidth="1"/>
    <col min="4601" max="4847" width="9.140625" style="335"/>
    <col min="4848" max="4848" width="3.42578125" style="335" customWidth="1"/>
    <col min="4849" max="4849" width="7" style="335" customWidth="1"/>
    <col min="4850" max="4850" width="9.85546875" style="335" customWidth="1"/>
    <col min="4851" max="4851" width="64.140625" style="335" customWidth="1"/>
    <col min="4852" max="4852" width="11.42578125" style="335" customWidth="1"/>
    <col min="4853" max="4853" width="12.85546875" style="335" customWidth="1"/>
    <col min="4854" max="4854" width="15.42578125" style="335" customWidth="1"/>
    <col min="4855" max="4855" width="19.42578125" style="335" customWidth="1"/>
    <col min="4856" max="4856" width="13.85546875" style="335" customWidth="1"/>
    <col min="4857" max="5103" width="9.140625" style="335"/>
    <col min="5104" max="5104" width="3.42578125" style="335" customWidth="1"/>
    <col min="5105" max="5105" width="7" style="335" customWidth="1"/>
    <col min="5106" max="5106" width="9.85546875" style="335" customWidth="1"/>
    <col min="5107" max="5107" width="64.140625" style="335" customWidth="1"/>
    <col min="5108" max="5108" width="11.42578125" style="335" customWidth="1"/>
    <col min="5109" max="5109" width="12.85546875" style="335" customWidth="1"/>
    <col min="5110" max="5110" width="15.42578125" style="335" customWidth="1"/>
    <col min="5111" max="5111" width="19.42578125" style="335" customWidth="1"/>
    <col min="5112" max="5112" width="13.85546875" style="335" customWidth="1"/>
    <col min="5113" max="5359" width="9.140625" style="335"/>
    <col min="5360" max="5360" width="3.42578125" style="335" customWidth="1"/>
    <col min="5361" max="5361" width="7" style="335" customWidth="1"/>
    <col min="5362" max="5362" width="9.85546875" style="335" customWidth="1"/>
    <col min="5363" max="5363" width="64.140625" style="335" customWidth="1"/>
    <col min="5364" max="5364" width="11.42578125" style="335" customWidth="1"/>
    <col min="5365" max="5365" width="12.85546875" style="335" customWidth="1"/>
    <col min="5366" max="5366" width="15.42578125" style="335" customWidth="1"/>
    <col min="5367" max="5367" width="19.42578125" style="335" customWidth="1"/>
    <col min="5368" max="5368" width="13.85546875" style="335" customWidth="1"/>
    <col min="5369" max="5615" width="9.140625" style="335"/>
    <col min="5616" max="5616" width="3.42578125" style="335" customWidth="1"/>
    <col min="5617" max="5617" width="7" style="335" customWidth="1"/>
    <col min="5618" max="5618" width="9.85546875" style="335" customWidth="1"/>
    <col min="5619" max="5619" width="64.140625" style="335" customWidth="1"/>
    <col min="5620" max="5620" width="11.42578125" style="335" customWidth="1"/>
    <col min="5621" max="5621" width="12.85546875" style="335" customWidth="1"/>
    <col min="5622" max="5622" width="15.42578125" style="335" customWidth="1"/>
    <col min="5623" max="5623" width="19.42578125" style="335" customWidth="1"/>
    <col min="5624" max="5624" width="13.85546875" style="335" customWidth="1"/>
    <col min="5625" max="5871" width="9.140625" style="335"/>
    <col min="5872" max="5872" width="3.42578125" style="335" customWidth="1"/>
    <col min="5873" max="5873" width="7" style="335" customWidth="1"/>
    <col min="5874" max="5874" width="9.85546875" style="335" customWidth="1"/>
    <col min="5875" max="5875" width="64.140625" style="335" customWidth="1"/>
    <col min="5876" max="5876" width="11.42578125" style="335" customWidth="1"/>
    <col min="5877" max="5877" width="12.85546875" style="335" customWidth="1"/>
    <col min="5878" max="5878" width="15.42578125" style="335" customWidth="1"/>
    <col min="5879" max="5879" width="19.42578125" style="335" customWidth="1"/>
    <col min="5880" max="5880" width="13.85546875" style="335" customWidth="1"/>
    <col min="5881" max="6127" width="9.140625" style="335"/>
    <col min="6128" max="6128" width="3.42578125" style="335" customWidth="1"/>
    <col min="6129" max="6129" width="7" style="335" customWidth="1"/>
    <col min="6130" max="6130" width="9.85546875" style="335" customWidth="1"/>
    <col min="6131" max="6131" width="64.140625" style="335" customWidth="1"/>
    <col min="6132" max="6132" width="11.42578125" style="335" customWidth="1"/>
    <col min="6133" max="6133" width="12.85546875" style="335" customWidth="1"/>
    <col min="6134" max="6134" width="15.42578125" style="335" customWidth="1"/>
    <col min="6135" max="6135" width="19.42578125" style="335" customWidth="1"/>
    <col min="6136" max="6136" width="13.85546875" style="335" customWidth="1"/>
    <col min="6137" max="6383" width="9.140625" style="335"/>
    <col min="6384" max="6384" width="3.42578125" style="335" customWidth="1"/>
    <col min="6385" max="6385" width="7" style="335" customWidth="1"/>
    <col min="6386" max="6386" width="9.85546875" style="335" customWidth="1"/>
    <col min="6387" max="6387" width="64.140625" style="335" customWidth="1"/>
    <col min="6388" max="6388" width="11.42578125" style="335" customWidth="1"/>
    <col min="6389" max="6389" width="12.85546875" style="335" customWidth="1"/>
    <col min="6390" max="6390" width="15.42578125" style="335" customWidth="1"/>
    <col min="6391" max="6391" width="19.42578125" style="335" customWidth="1"/>
    <col min="6392" max="6392" width="13.85546875" style="335" customWidth="1"/>
    <col min="6393" max="6639" width="9.140625" style="335"/>
    <col min="6640" max="6640" width="3.42578125" style="335" customWidth="1"/>
    <col min="6641" max="6641" width="7" style="335" customWidth="1"/>
    <col min="6642" max="6642" width="9.85546875" style="335" customWidth="1"/>
    <col min="6643" max="6643" width="64.140625" style="335" customWidth="1"/>
    <col min="6644" max="6644" width="11.42578125" style="335" customWidth="1"/>
    <col min="6645" max="6645" width="12.85546875" style="335" customWidth="1"/>
    <col min="6646" max="6646" width="15.42578125" style="335" customWidth="1"/>
    <col min="6647" max="6647" width="19.42578125" style="335" customWidth="1"/>
    <col min="6648" max="6648" width="13.85546875" style="335" customWidth="1"/>
    <col min="6649" max="6895" width="9.140625" style="335"/>
    <col min="6896" max="6896" width="3.42578125" style="335" customWidth="1"/>
    <col min="6897" max="6897" width="7" style="335" customWidth="1"/>
    <col min="6898" max="6898" width="9.85546875" style="335" customWidth="1"/>
    <col min="6899" max="6899" width="64.140625" style="335" customWidth="1"/>
    <col min="6900" max="6900" width="11.42578125" style="335" customWidth="1"/>
    <col min="6901" max="6901" width="12.85546875" style="335" customWidth="1"/>
    <col min="6902" max="6902" width="15.42578125" style="335" customWidth="1"/>
    <col min="6903" max="6903" width="19.42578125" style="335" customWidth="1"/>
    <col min="6904" max="6904" width="13.85546875" style="335" customWidth="1"/>
    <col min="6905" max="7151" width="9.140625" style="335"/>
    <col min="7152" max="7152" width="3.42578125" style="335" customWidth="1"/>
    <col min="7153" max="7153" width="7" style="335" customWidth="1"/>
    <col min="7154" max="7154" width="9.85546875" style="335" customWidth="1"/>
    <col min="7155" max="7155" width="64.140625" style="335" customWidth="1"/>
    <col min="7156" max="7156" width="11.42578125" style="335" customWidth="1"/>
    <col min="7157" max="7157" width="12.85546875" style="335" customWidth="1"/>
    <col min="7158" max="7158" width="15.42578125" style="335" customWidth="1"/>
    <col min="7159" max="7159" width="19.42578125" style="335" customWidth="1"/>
    <col min="7160" max="7160" width="13.85546875" style="335" customWidth="1"/>
    <col min="7161" max="7407" width="9.140625" style="335"/>
    <col min="7408" max="7408" width="3.42578125" style="335" customWidth="1"/>
    <col min="7409" max="7409" width="7" style="335" customWidth="1"/>
    <col min="7410" max="7410" width="9.85546875" style="335" customWidth="1"/>
    <col min="7411" max="7411" width="64.140625" style="335" customWidth="1"/>
    <col min="7412" max="7412" width="11.42578125" style="335" customWidth="1"/>
    <col min="7413" max="7413" width="12.85546875" style="335" customWidth="1"/>
    <col min="7414" max="7414" width="15.42578125" style="335" customWidth="1"/>
    <col min="7415" max="7415" width="19.42578125" style="335" customWidth="1"/>
    <col min="7416" max="7416" width="13.85546875" style="335" customWidth="1"/>
    <col min="7417" max="7663" width="9.140625" style="335"/>
    <col min="7664" max="7664" width="3.42578125" style="335" customWidth="1"/>
    <col min="7665" max="7665" width="7" style="335" customWidth="1"/>
    <col min="7666" max="7666" width="9.85546875" style="335" customWidth="1"/>
    <col min="7667" max="7667" width="64.140625" style="335" customWidth="1"/>
    <col min="7668" max="7668" width="11.42578125" style="335" customWidth="1"/>
    <col min="7669" max="7669" width="12.85546875" style="335" customWidth="1"/>
    <col min="7670" max="7670" width="15.42578125" style="335" customWidth="1"/>
    <col min="7671" max="7671" width="19.42578125" style="335" customWidth="1"/>
    <col min="7672" max="7672" width="13.85546875" style="335" customWidth="1"/>
    <col min="7673" max="7919" width="9.140625" style="335"/>
    <col min="7920" max="7920" width="3.42578125" style="335" customWidth="1"/>
    <col min="7921" max="7921" width="7" style="335" customWidth="1"/>
    <col min="7922" max="7922" width="9.85546875" style="335" customWidth="1"/>
    <col min="7923" max="7923" width="64.140625" style="335" customWidth="1"/>
    <col min="7924" max="7924" width="11.42578125" style="335" customWidth="1"/>
    <col min="7925" max="7925" width="12.85546875" style="335" customWidth="1"/>
    <col min="7926" max="7926" width="15.42578125" style="335" customWidth="1"/>
    <col min="7927" max="7927" width="19.42578125" style="335" customWidth="1"/>
    <col min="7928" max="7928" width="13.85546875" style="335" customWidth="1"/>
    <col min="7929" max="8175" width="9.140625" style="335"/>
    <col min="8176" max="8176" width="3.42578125" style="335" customWidth="1"/>
    <col min="8177" max="8177" width="7" style="335" customWidth="1"/>
    <col min="8178" max="8178" width="9.85546875" style="335" customWidth="1"/>
    <col min="8179" max="8179" width="64.140625" style="335" customWidth="1"/>
    <col min="8180" max="8180" width="11.42578125" style="335" customWidth="1"/>
    <col min="8181" max="8181" width="12.85546875" style="335" customWidth="1"/>
    <col min="8182" max="8182" width="15.42578125" style="335" customWidth="1"/>
    <col min="8183" max="8183" width="19.42578125" style="335" customWidth="1"/>
    <col min="8184" max="8184" width="13.85546875" style="335" customWidth="1"/>
    <col min="8185" max="8431" width="9.140625" style="335"/>
    <col min="8432" max="8432" width="3.42578125" style="335" customWidth="1"/>
    <col min="8433" max="8433" width="7" style="335" customWidth="1"/>
    <col min="8434" max="8434" width="9.85546875" style="335" customWidth="1"/>
    <col min="8435" max="8435" width="64.140625" style="335" customWidth="1"/>
    <col min="8436" max="8436" width="11.42578125" style="335" customWidth="1"/>
    <col min="8437" max="8437" width="12.85546875" style="335" customWidth="1"/>
    <col min="8438" max="8438" width="15.42578125" style="335" customWidth="1"/>
    <col min="8439" max="8439" width="19.42578125" style="335" customWidth="1"/>
    <col min="8440" max="8440" width="13.85546875" style="335" customWidth="1"/>
    <col min="8441" max="8687" width="9.140625" style="335"/>
    <col min="8688" max="8688" width="3.42578125" style="335" customWidth="1"/>
    <col min="8689" max="8689" width="7" style="335" customWidth="1"/>
    <col min="8690" max="8690" width="9.85546875" style="335" customWidth="1"/>
    <col min="8691" max="8691" width="64.140625" style="335" customWidth="1"/>
    <col min="8692" max="8692" width="11.42578125" style="335" customWidth="1"/>
    <col min="8693" max="8693" width="12.85546875" style="335" customWidth="1"/>
    <col min="8694" max="8694" width="15.42578125" style="335" customWidth="1"/>
    <col min="8695" max="8695" width="19.42578125" style="335" customWidth="1"/>
    <col min="8696" max="8696" width="13.85546875" style="335" customWidth="1"/>
    <col min="8697" max="8943" width="9.140625" style="335"/>
    <col min="8944" max="8944" width="3.42578125" style="335" customWidth="1"/>
    <col min="8945" max="8945" width="7" style="335" customWidth="1"/>
    <col min="8946" max="8946" width="9.85546875" style="335" customWidth="1"/>
    <col min="8947" max="8947" width="64.140625" style="335" customWidth="1"/>
    <col min="8948" max="8948" width="11.42578125" style="335" customWidth="1"/>
    <col min="8949" max="8949" width="12.85546875" style="335" customWidth="1"/>
    <col min="8950" max="8950" width="15.42578125" style="335" customWidth="1"/>
    <col min="8951" max="8951" width="19.42578125" style="335" customWidth="1"/>
    <col min="8952" max="8952" width="13.85546875" style="335" customWidth="1"/>
    <col min="8953" max="9199" width="9.140625" style="335"/>
    <col min="9200" max="9200" width="3.42578125" style="335" customWidth="1"/>
    <col min="9201" max="9201" width="7" style="335" customWidth="1"/>
    <col min="9202" max="9202" width="9.85546875" style="335" customWidth="1"/>
    <col min="9203" max="9203" width="64.140625" style="335" customWidth="1"/>
    <col min="9204" max="9204" width="11.42578125" style="335" customWidth="1"/>
    <col min="9205" max="9205" width="12.85546875" style="335" customWidth="1"/>
    <col min="9206" max="9206" width="15.42578125" style="335" customWidth="1"/>
    <col min="9207" max="9207" width="19.42578125" style="335" customWidth="1"/>
    <col min="9208" max="9208" width="13.85546875" style="335" customWidth="1"/>
    <col min="9209" max="9455" width="9.140625" style="335"/>
    <col min="9456" max="9456" width="3.42578125" style="335" customWidth="1"/>
    <col min="9457" max="9457" width="7" style="335" customWidth="1"/>
    <col min="9458" max="9458" width="9.85546875" style="335" customWidth="1"/>
    <col min="9459" max="9459" width="64.140625" style="335" customWidth="1"/>
    <col min="9460" max="9460" width="11.42578125" style="335" customWidth="1"/>
    <col min="9461" max="9461" width="12.85546875" style="335" customWidth="1"/>
    <col min="9462" max="9462" width="15.42578125" style="335" customWidth="1"/>
    <col min="9463" max="9463" width="19.42578125" style="335" customWidth="1"/>
    <col min="9464" max="9464" width="13.85546875" style="335" customWidth="1"/>
    <col min="9465" max="9711" width="9.140625" style="335"/>
    <col min="9712" max="9712" width="3.42578125" style="335" customWidth="1"/>
    <col min="9713" max="9713" width="7" style="335" customWidth="1"/>
    <col min="9714" max="9714" width="9.85546875" style="335" customWidth="1"/>
    <col min="9715" max="9715" width="64.140625" style="335" customWidth="1"/>
    <col min="9716" max="9716" width="11.42578125" style="335" customWidth="1"/>
    <col min="9717" max="9717" width="12.85546875" style="335" customWidth="1"/>
    <col min="9718" max="9718" width="15.42578125" style="335" customWidth="1"/>
    <col min="9719" max="9719" width="19.42578125" style="335" customWidth="1"/>
    <col min="9720" max="9720" width="13.85546875" style="335" customWidth="1"/>
    <col min="9721" max="9967" width="9.140625" style="335"/>
    <col min="9968" max="9968" width="3.42578125" style="335" customWidth="1"/>
    <col min="9969" max="9969" width="7" style="335" customWidth="1"/>
    <col min="9970" max="9970" width="9.85546875" style="335" customWidth="1"/>
    <col min="9971" max="9971" width="64.140625" style="335" customWidth="1"/>
    <col min="9972" max="9972" width="11.42578125" style="335" customWidth="1"/>
    <col min="9973" max="9973" width="12.85546875" style="335" customWidth="1"/>
    <col min="9974" max="9974" width="15.42578125" style="335" customWidth="1"/>
    <col min="9975" max="9975" width="19.42578125" style="335" customWidth="1"/>
    <col min="9976" max="9976" width="13.85546875" style="335" customWidth="1"/>
    <col min="9977" max="10223" width="9.140625" style="335"/>
    <col min="10224" max="10224" width="3.42578125" style="335" customWidth="1"/>
    <col min="10225" max="10225" width="7" style="335" customWidth="1"/>
    <col min="10226" max="10226" width="9.85546875" style="335" customWidth="1"/>
    <col min="10227" max="10227" width="64.140625" style="335" customWidth="1"/>
    <col min="10228" max="10228" width="11.42578125" style="335" customWidth="1"/>
    <col min="10229" max="10229" width="12.85546875" style="335" customWidth="1"/>
    <col min="10230" max="10230" width="15.42578125" style="335" customWidth="1"/>
    <col min="10231" max="10231" width="19.42578125" style="335" customWidth="1"/>
    <col min="10232" max="10232" width="13.85546875" style="335" customWidth="1"/>
    <col min="10233" max="10479" width="9.140625" style="335"/>
    <col min="10480" max="10480" width="3.42578125" style="335" customWidth="1"/>
    <col min="10481" max="10481" width="7" style="335" customWidth="1"/>
    <col min="10482" max="10482" width="9.85546875" style="335" customWidth="1"/>
    <col min="10483" max="10483" width="64.140625" style="335" customWidth="1"/>
    <col min="10484" max="10484" width="11.42578125" style="335" customWidth="1"/>
    <col min="10485" max="10485" width="12.85546875" style="335" customWidth="1"/>
    <col min="10486" max="10486" width="15.42578125" style="335" customWidth="1"/>
    <col min="10487" max="10487" width="19.42578125" style="335" customWidth="1"/>
    <col min="10488" max="10488" width="13.85546875" style="335" customWidth="1"/>
    <col min="10489" max="10735" width="9.140625" style="335"/>
    <col min="10736" max="10736" width="3.42578125" style="335" customWidth="1"/>
    <col min="10737" max="10737" width="7" style="335" customWidth="1"/>
    <col min="10738" max="10738" width="9.85546875" style="335" customWidth="1"/>
    <col min="10739" max="10739" width="64.140625" style="335" customWidth="1"/>
    <col min="10740" max="10740" width="11.42578125" style="335" customWidth="1"/>
    <col min="10741" max="10741" width="12.85546875" style="335" customWidth="1"/>
    <col min="10742" max="10742" width="15.42578125" style="335" customWidth="1"/>
    <col min="10743" max="10743" width="19.42578125" style="335" customWidth="1"/>
    <col min="10744" max="10744" width="13.85546875" style="335" customWidth="1"/>
    <col min="10745" max="10991" width="9.140625" style="335"/>
    <col min="10992" max="10992" width="3.42578125" style="335" customWidth="1"/>
    <col min="10993" max="10993" width="7" style="335" customWidth="1"/>
    <col min="10994" max="10994" width="9.85546875" style="335" customWidth="1"/>
    <col min="10995" max="10995" width="64.140625" style="335" customWidth="1"/>
    <col min="10996" max="10996" width="11.42578125" style="335" customWidth="1"/>
    <col min="10997" max="10997" width="12.85546875" style="335" customWidth="1"/>
    <col min="10998" max="10998" width="15.42578125" style="335" customWidth="1"/>
    <col min="10999" max="10999" width="19.42578125" style="335" customWidth="1"/>
    <col min="11000" max="11000" width="13.85546875" style="335" customWidth="1"/>
    <col min="11001" max="11247" width="9.140625" style="335"/>
    <col min="11248" max="11248" width="3.42578125" style="335" customWidth="1"/>
    <col min="11249" max="11249" width="7" style="335" customWidth="1"/>
    <col min="11250" max="11250" width="9.85546875" style="335" customWidth="1"/>
    <col min="11251" max="11251" width="64.140625" style="335" customWidth="1"/>
    <col min="11252" max="11252" width="11.42578125" style="335" customWidth="1"/>
    <col min="11253" max="11253" width="12.85546875" style="335" customWidth="1"/>
    <col min="11254" max="11254" width="15.42578125" style="335" customWidth="1"/>
    <col min="11255" max="11255" width="19.42578125" style="335" customWidth="1"/>
    <col min="11256" max="11256" width="13.85546875" style="335" customWidth="1"/>
    <col min="11257" max="11503" width="9.140625" style="335"/>
    <col min="11504" max="11504" width="3.42578125" style="335" customWidth="1"/>
    <col min="11505" max="11505" width="7" style="335" customWidth="1"/>
    <col min="11506" max="11506" width="9.85546875" style="335" customWidth="1"/>
    <col min="11507" max="11507" width="64.140625" style="335" customWidth="1"/>
    <col min="11508" max="11508" width="11.42578125" style="335" customWidth="1"/>
    <col min="11509" max="11509" width="12.85546875" style="335" customWidth="1"/>
    <col min="11510" max="11510" width="15.42578125" style="335" customWidth="1"/>
    <col min="11511" max="11511" width="19.42578125" style="335" customWidth="1"/>
    <col min="11512" max="11512" width="13.85546875" style="335" customWidth="1"/>
    <col min="11513" max="11759" width="9.140625" style="335"/>
    <col min="11760" max="11760" width="3.42578125" style="335" customWidth="1"/>
    <col min="11761" max="11761" width="7" style="335" customWidth="1"/>
    <col min="11762" max="11762" width="9.85546875" style="335" customWidth="1"/>
    <col min="11763" max="11763" width="64.140625" style="335" customWidth="1"/>
    <col min="11764" max="11764" width="11.42578125" style="335" customWidth="1"/>
    <col min="11765" max="11765" width="12.85546875" style="335" customWidth="1"/>
    <col min="11766" max="11766" width="15.42578125" style="335" customWidth="1"/>
    <col min="11767" max="11767" width="19.42578125" style="335" customWidth="1"/>
    <col min="11768" max="11768" width="13.85546875" style="335" customWidth="1"/>
    <col min="11769" max="12015" width="9.140625" style="335"/>
    <col min="12016" max="12016" width="3.42578125" style="335" customWidth="1"/>
    <col min="12017" max="12017" width="7" style="335" customWidth="1"/>
    <col min="12018" max="12018" width="9.85546875" style="335" customWidth="1"/>
    <col min="12019" max="12019" width="64.140625" style="335" customWidth="1"/>
    <col min="12020" max="12020" width="11.42578125" style="335" customWidth="1"/>
    <col min="12021" max="12021" width="12.85546875" style="335" customWidth="1"/>
    <col min="12022" max="12022" width="15.42578125" style="335" customWidth="1"/>
    <col min="12023" max="12023" width="19.42578125" style="335" customWidth="1"/>
    <col min="12024" max="12024" width="13.85546875" style="335" customWidth="1"/>
    <col min="12025" max="12271" width="9.140625" style="335"/>
    <col min="12272" max="12272" width="3.42578125" style="335" customWidth="1"/>
    <col min="12273" max="12273" width="7" style="335" customWidth="1"/>
    <col min="12274" max="12274" width="9.85546875" style="335" customWidth="1"/>
    <col min="12275" max="12275" width="64.140625" style="335" customWidth="1"/>
    <col min="12276" max="12276" width="11.42578125" style="335" customWidth="1"/>
    <col min="12277" max="12277" width="12.85546875" style="335" customWidth="1"/>
    <col min="12278" max="12278" width="15.42578125" style="335" customWidth="1"/>
    <col min="12279" max="12279" width="19.42578125" style="335" customWidth="1"/>
    <col min="12280" max="12280" width="13.85546875" style="335" customWidth="1"/>
    <col min="12281" max="12527" width="9.140625" style="335"/>
    <col min="12528" max="12528" width="3.42578125" style="335" customWidth="1"/>
    <col min="12529" max="12529" width="7" style="335" customWidth="1"/>
    <col min="12530" max="12530" width="9.85546875" style="335" customWidth="1"/>
    <col min="12531" max="12531" width="64.140625" style="335" customWidth="1"/>
    <col min="12532" max="12532" width="11.42578125" style="335" customWidth="1"/>
    <col min="12533" max="12533" width="12.85546875" style="335" customWidth="1"/>
    <col min="12534" max="12534" width="15.42578125" style="335" customWidth="1"/>
    <col min="12535" max="12535" width="19.42578125" style="335" customWidth="1"/>
    <col min="12536" max="12536" width="13.85546875" style="335" customWidth="1"/>
    <col min="12537" max="12783" width="9.140625" style="335"/>
    <col min="12784" max="12784" width="3.42578125" style="335" customWidth="1"/>
    <col min="12785" max="12785" width="7" style="335" customWidth="1"/>
    <col min="12786" max="12786" width="9.85546875" style="335" customWidth="1"/>
    <col min="12787" max="12787" width="64.140625" style="335" customWidth="1"/>
    <col min="12788" max="12788" width="11.42578125" style="335" customWidth="1"/>
    <col min="12789" max="12789" width="12.85546875" style="335" customWidth="1"/>
    <col min="12790" max="12790" width="15.42578125" style="335" customWidth="1"/>
    <col min="12791" max="12791" width="19.42578125" style="335" customWidth="1"/>
    <col min="12792" max="12792" width="13.85546875" style="335" customWidth="1"/>
    <col min="12793" max="13039" width="9.140625" style="335"/>
    <col min="13040" max="13040" width="3.42578125" style="335" customWidth="1"/>
    <col min="13041" max="13041" width="7" style="335" customWidth="1"/>
    <col min="13042" max="13042" width="9.85546875" style="335" customWidth="1"/>
    <col min="13043" max="13043" width="64.140625" style="335" customWidth="1"/>
    <col min="13044" max="13044" width="11.42578125" style="335" customWidth="1"/>
    <col min="13045" max="13045" width="12.85546875" style="335" customWidth="1"/>
    <col min="13046" max="13046" width="15.42578125" style="335" customWidth="1"/>
    <col min="13047" max="13047" width="19.42578125" style="335" customWidth="1"/>
    <col min="13048" max="13048" width="13.85546875" style="335" customWidth="1"/>
    <col min="13049" max="13295" width="9.140625" style="335"/>
    <col min="13296" max="13296" width="3.42578125" style="335" customWidth="1"/>
    <col min="13297" max="13297" width="7" style="335" customWidth="1"/>
    <col min="13298" max="13298" width="9.85546875" style="335" customWidth="1"/>
    <col min="13299" max="13299" width="64.140625" style="335" customWidth="1"/>
    <col min="13300" max="13300" width="11.42578125" style="335" customWidth="1"/>
    <col min="13301" max="13301" width="12.85546875" style="335" customWidth="1"/>
    <col min="13302" max="13302" width="15.42578125" style="335" customWidth="1"/>
    <col min="13303" max="13303" width="19.42578125" style="335" customWidth="1"/>
    <col min="13304" max="13304" width="13.85546875" style="335" customWidth="1"/>
    <col min="13305" max="13551" width="9.140625" style="335"/>
    <col min="13552" max="13552" width="3.42578125" style="335" customWidth="1"/>
    <col min="13553" max="13553" width="7" style="335" customWidth="1"/>
    <col min="13554" max="13554" width="9.85546875" style="335" customWidth="1"/>
    <col min="13555" max="13555" width="64.140625" style="335" customWidth="1"/>
    <col min="13556" max="13556" width="11.42578125" style="335" customWidth="1"/>
    <col min="13557" max="13557" width="12.85546875" style="335" customWidth="1"/>
    <col min="13558" max="13558" width="15.42578125" style="335" customWidth="1"/>
    <col min="13559" max="13559" width="19.42578125" style="335" customWidth="1"/>
    <col min="13560" max="13560" width="13.85546875" style="335" customWidth="1"/>
    <col min="13561" max="13807" width="9.140625" style="335"/>
    <col min="13808" max="13808" width="3.42578125" style="335" customWidth="1"/>
    <col min="13809" max="13809" width="7" style="335" customWidth="1"/>
    <col min="13810" max="13810" width="9.85546875" style="335" customWidth="1"/>
    <col min="13811" max="13811" width="64.140625" style="335" customWidth="1"/>
    <col min="13812" max="13812" width="11.42578125" style="335" customWidth="1"/>
    <col min="13813" max="13813" width="12.85546875" style="335" customWidth="1"/>
    <col min="13814" max="13814" width="15.42578125" style="335" customWidth="1"/>
    <col min="13815" max="13815" width="19.42578125" style="335" customWidth="1"/>
    <col min="13816" max="13816" width="13.85546875" style="335" customWidth="1"/>
    <col min="13817" max="14063" width="9.140625" style="335"/>
    <col min="14064" max="14064" width="3.42578125" style="335" customWidth="1"/>
    <col min="14065" max="14065" width="7" style="335" customWidth="1"/>
    <col min="14066" max="14066" width="9.85546875" style="335" customWidth="1"/>
    <col min="14067" max="14067" width="64.140625" style="335" customWidth="1"/>
    <col min="14068" max="14068" width="11.42578125" style="335" customWidth="1"/>
    <col min="14069" max="14069" width="12.85546875" style="335" customWidth="1"/>
    <col min="14070" max="14070" width="15.42578125" style="335" customWidth="1"/>
    <col min="14071" max="14071" width="19.42578125" style="335" customWidth="1"/>
    <col min="14072" max="14072" width="13.85546875" style="335" customWidth="1"/>
    <col min="14073" max="14319" width="9.140625" style="335"/>
    <col min="14320" max="14320" width="3.42578125" style="335" customWidth="1"/>
    <col min="14321" max="14321" width="7" style="335" customWidth="1"/>
    <col min="14322" max="14322" width="9.85546875" style="335" customWidth="1"/>
    <col min="14323" max="14323" width="64.140625" style="335" customWidth="1"/>
    <col min="14324" max="14324" width="11.42578125" style="335" customWidth="1"/>
    <col min="14325" max="14325" width="12.85546875" style="335" customWidth="1"/>
    <col min="14326" max="14326" width="15.42578125" style="335" customWidth="1"/>
    <col min="14327" max="14327" width="19.42578125" style="335" customWidth="1"/>
    <col min="14328" max="14328" width="13.85546875" style="335" customWidth="1"/>
    <col min="14329" max="14575" width="9.140625" style="335"/>
    <col min="14576" max="14576" width="3.42578125" style="335" customWidth="1"/>
    <col min="14577" max="14577" width="7" style="335" customWidth="1"/>
    <col min="14578" max="14578" width="9.85546875" style="335" customWidth="1"/>
    <col min="14579" max="14579" width="64.140625" style="335" customWidth="1"/>
    <col min="14580" max="14580" width="11.42578125" style="335" customWidth="1"/>
    <col min="14581" max="14581" width="12.85546875" style="335" customWidth="1"/>
    <col min="14582" max="14582" width="15.42578125" style="335" customWidth="1"/>
    <col min="14583" max="14583" width="19.42578125" style="335" customWidth="1"/>
    <col min="14584" max="14584" width="13.85546875" style="335" customWidth="1"/>
    <col min="14585" max="14831" width="9.140625" style="335"/>
    <col min="14832" max="14832" width="3.42578125" style="335" customWidth="1"/>
    <col min="14833" max="14833" width="7" style="335" customWidth="1"/>
    <col min="14834" max="14834" width="9.85546875" style="335" customWidth="1"/>
    <col min="14835" max="14835" width="64.140625" style="335" customWidth="1"/>
    <col min="14836" max="14836" width="11.42578125" style="335" customWidth="1"/>
    <col min="14837" max="14837" width="12.85546875" style="335" customWidth="1"/>
    <col min="14838" max="14838" width="15.42578125" style="335" customWidth="1"/>
    <col min="14839" max="14839" width="19.42578125" style="335" customWidth="1"/>
    <col min="14840" max="14840" width="13.85546875" style="335" customWidth="1"/>
    <col min="14841" max="15087" width="9.140625" style="335"/>
    <col min="15088" max="15088" width="3.42578125" style="335" customWidth="1"/>
    <col min="15089" max="15089" width="7" style="335" customWidth="1"/>
    <col min="15090" max="15090" width="9.85546875" style="335" customWidth="1"/>
    <col min="15091" max="15091" width="64.140625" style="335" customWidth="1"/>
    <col min="15092" max="15092" width="11.42578125" style="335" customWidth="1"/>
    <col min="15093" max="15093" width="12.85546875" style="335" customWidth="1"/>
    <col min="15094" max="15094" width="15.42578125" style="335" customWidth="1"/>
    <col min="15095" max="15095" width="19.42578125" style="335" customWidth="1"/>
    <col min="15096" max="15096" width="13.85546875" style="335" customWidth="1"/>
    <col min="15097" max="15343" width="9.140625" style="335"/>
    <col min="15344" max="15344" width="3.42578125" style="335" customWidth="1"/>
    <col min="15345" max="15345" width="7" style="335" customWidth="1"/>
    <col min="15346" max="15346" width="9.85546875" style="335" customWidth="1"/>
    <col min="15347" max="15347" width="64.140625" style="335" customWidth="1"/>
    <col min="15348" max="15348" width="11.42578125" style="335" customWidth="1"/>
    <col min="15349" max="15349" width="12.85546875" style="335" customWidth="1"/>
    <col min="15350" max="15350" width="15.42578125" style="335" customWidth="1"/>
    <col min="15351" max="15351" width="19.42578125" style="335" customWidth="1"/>
    <col min="15352" max="15352" width="13.85546875" style="335" customWidth="1"/>
    <col min="15353" max="15599" width="9.140625" style="335"/>
    <col min="15600" max="15600" width="3.42578125" style="335" customWidth="1"/>
    <col min="15601" max="15601" width="7" style="335" customWidth="1"/>
    <col min="15602" max="15602" width="9.85546875" style="335" customWidth="1"/>
    <col min="15603" max="15603" width="64.140625" style="335" customWidth="1"/>
    <col min="15604" max="15604" width="11.42578125" style="335" customWidth="1"/>
    <col min="15605" max="15605" width="12.85546875" style="335" customWidth="1"/>
    <col min="15606" max="15606" width="15.42578125" style="335" customWidth="1"/>
    <col min="15607" max="15607" width="19.42578125" style="335" customWidth="1"/>
    <col min="15608" max="15608" width="13.85546875" style="335" customWidth="1"/>
    <col min="15609" max="15855" width="9.140625" style="335"/>
    <col min="15856" max="15856" width="3.42578125" style="335" customWidth="1"/>
    <col min="15857" max="15857" width="7" style="335" customWidth="1"/>
    <col min="15858" max="15858" width="9.85546875" style="335" customWidth="1"/>
    <col min="15859" max="15859" width="64.140625" style="335" customWidth="1"/>
    <col min="15860" max="15860" width="11.42578125" style="335" customWidth="1"/>
    <col min="15861" max="15861" width="12.85546875" style="335" customWidth="1"/>
    <col min="15862" max="15862" width="15.42578125" style="335" customWidth="1"/>
    <col min="15863" max="15863" width="19.42578125" style="335" customWidth="1"/>
    <col min="15864" max="15864" width="13.85546875" style="335" customWidth="1"/>
    <col min="15865" max="16111" width="9.140625" style="335"/>
    <col min="16112" max="16112" width="3.42578125" style="335" customWidth="1"/>
    <col min="16113" max="16113" width="7" style="335" customWidth="1"/>
    <col min="16114" max="16114" width="9.85546875" style="335" customWidth="1"/>
    <col min="16115" max="16115" width="64.140625" style="335" customWidth="1"/>
    <col min="16116" max="16116" width="11.42578125" style="335" customWidth="1"/>
    <col min="16117" max="16117" width="12.85546875" style="335" customWidth="1"/>
    <col min="16118" max="16118" width="15.42578125" style="335" customWidth="1"/>
    <col min="16119" max="16119" width="19.42578125" style="335" customWidth="1"/>
    <col min="16120" max="16120" width="13.85546875" style="335" customWidth="1"/>
    <col min="16121" max="16384" width="9.140625" style="335"/>
  </cols>
  <sheetData>
    <row r="1" spans="2:27" ht="10.5" customHeight="1" thickBot="1" x14ac:dyDescent="0.4"/>
    <row r="2" spans="2:27" ht="84.75" customHeight="1" thickBot="1" x14ac:dyDescent="0.4">
      <c r="B2" s="903" t="s">
        <v>384</v>
      </c>
      <c r="C2" s="904"/>
      <c r="D2" s="904"/>
      <c r="E2" s="904"/>
      <c r="F2" s="904"/>
      <c r="G2" s="904"/>
      <c r="H2" s="905"/>
    </row>
    <row r="3" spans="2:27" ht="24.95" customHeight="1" thickBot="1" x14ac:dyDescent="0.4">
      <c r="B3" s="962" t="s">
        <v>0</v>
      </c>
      <c r="C3" s="963"/>
      <c r="D3" s="963"/>
      <c r="E3" s="963"/>
      <c r="F3" s="963"/>
      <c r="G3" s="963"/>
      <c r="H3" s="964"/>
    </row>
    <row r="4" spans="2:27" ht="24.95" customHeight="1" thickBot="1" x14ac:dyDescent="0.4">
      <c r="B4" s="965" t="s">
        <v>361</v>
      </c>
      <c r="C4" s="967"/>
      <c r="D4" s="967"/>
      <c r="E4" s="967"/>
      <c r="F4" s="967"/>
      <c r="G4" s="967"/>
      <c r="H4" s="968"/>
    </row>
    <row r="5" spans="2:27" ht="24.95" customHeight="1" thickBot="1" x14ac:dyDescent="0.4">
      <c r="B5" s="84"/>
      <c r="C5" s="469"/>
      <c r="D5" s="969" t="s">
        <v>1</v>
      </c>
      <c r="E5" s="969"/>
      <c r="F5" s="969"/>
      <c r="G5" s="969"/>
      <c r="H5" s="970"/>
    </row>
    <row r="6" spans="2:27" ht="55.5" customHeight="1" x14ac:dyDescent="0.35">
      <c r="B6" s="85"/>
      <c r="C6" s="86" t="s">
        <v>2</v>
      </c>
      <c r="D6" s="971" t="s">
        <v>3</v>
      </c>
      <c r="E6" s="972"/>
      <c r="F6" s="972"/>
      <c r="G6" s="972"/>
      <c r="H6" s="973"/>
    </row>
    <row r="7" spans="2:27" ht="131.25" customHeight="1" x14ac:dyDescent="0.35">
      <c r="B7" s="87"/>
      <c r="C7" s="346" t="s">
        <v>4</v>
      </c>
      <c r="D7" s="934" t="s">
        <v>5</v>
      </c>
      <c r="E7" s="935"/>
      <c r="F7" s="935"/>
      <c r="G7" s="935"/>
      <c r="H7" s="936"/>
    </row>
    <row r="8" spans="2:27" ht="96" customHeight="1" x14ac:dyDescent="0.35">
      <c r="B8" s="88"/>
      <c r="C8" s="346" t="s">
        <v>6</v>
      </c>
      <c r="D8" s="934" t="s">
        <v>7</v>
      </c>
      <c r="E8" s="935"/>
      <c r="F8" s="935"/>
      <c r="G8" s="935"/>
      <c r="H8" s="936"/>
    </row>
    <row r="9" spans="2:27" ht="99" customHeight="1" x14ac:dyDescent="0.35">
      <c r="B9" s="88"/>
      <c r="C9" s="346" t="s">
        <v>8</v>
      </c>
      <c r="D9" s="934" t="s">
        <v>64</v>
      </c>
      <c r="E9" s="935"/>
      <c r="F9" s="935"/>
      <c r="G9" s="935"/>
      <c r="H9" s="936"/>
    </row>
    <row r="10" spans="2:27" ht="155.25" customHeight="1" x14ac:dyDescent="0.35">
      <c r="B10" s="88"/>
      <c r="C10" s="346" t="s">
        <v>9</v>
      </c>
      <c r="D10" s="934" t="s">
        <v>47</v>
      </c>
      <c r="E10" s="935"/>
      <c r="F10" s="935"/>
      <c r="G10" s="935"/>
      <c r="H10" s="936"/>
    </row>
    <row r="11" spans="2:27" ht="85.5" customHeight="1" x14ac:dyDescent="0.35">
      <c r="B11" s="88"/>
      <c r="C11" s="346" t="s">
        <v>10</v>
      </c>
      <c r="D11" s="934" t="s">
        <v>48</v>
      </c>
      <c r="E11" s="935"/>
      <c r="F11" s="935"/>
      <c r="G11" s="935"/>
      <c r="H11" s="936"/>
    </row>
    <row r="12" spans="2:27" ht="57" customHeight="1" x14ac:dyDescent="0.35">
      <c r="B12" s="88"/>
      <c r="C12" s="346" t="s">
        <v>11</v>
      </c>
      <c r="D12" s="934" t="s">
        <v>12</v>
      </c>
      <c r="E12" s="935"/>
      <c r="F12" s="935"/>
      <c r="G12" s="935"/>
      <c r="H12" s="936"/>
    </row>
    <row r="13" spans="2:27" s="751" customFormat="1" ht="129.75" customHeight="1" x14ac:dyDescent="0.25">
      <c r="B13" s="88"/>
      <c r="C13" s="346" t="s">
        <v>13</v>
      </c>
      <c r="D13" s="934" t="s">
        <v>372</v>
      </c>
      <c r="E13" s="935"/>
      <c r="F13" s="935"/>
      <c r="G13" s="935"/>
      <c r="H13" s="936"/>
      <c r="I13" s="750"/>
      <c r="J13" s="750"/>
      <c r="K13" s="750"/>
      <c r="L13" s="750"/>
      <c r="M13" s="750"/>
      <c r="N13" s="750"/>
      <c r="O13" s="750"/>
      <c r="P13" s="750"/>
      <c r="Q13" s="750"/>
      <c r="R13" s="750"/>
      <c r="S13" s="750"/>
      <c r="T13" s="750"/>
      <c r="U13" s="750"/>
      <c r="V13" s="750"/>
      <c r="W13" s="750"/>
      <c r="X13" s="750"/>
      <c r="Y13" s="750"/>
      <c r="Z13" s="750"/>
      <c r="AA13" s="750"/>
    </row>
    <row r="14" spans="2:27" ht="76.5" customHeight="1" x14ac:dyDescent="0.35">
      <c r="B14" s="88"/>
      <c r="C14" s="89" t="s">
        <v>14</v>
      </c>
      <c r="D14" s="934" t="s">
        <v>15</v>
      </c>
      <c r="E14" s="935"/>
      <c r="F14" s="935"/>
      <c r="G14" s="935"/>
      <c r="H14" s="936"/>
    </row>
    <row r="15" spans="2:27" s="751" customFormat="1" ht="105" customHeight="1" x14ac:dyDescent="0.25">
      <c r="B15" s="88"/>
      <c r="C15" s="346" t="s">
        <v>16</v>
      </c>
      <c r="D15" s="934" t="s">
        <v>73</v>
      </c>
      <c r="E15" s="935"/>
      <c r="F15" s="935"/>
      <c r="G15" s="935"/>
      <c r="H15" s="936"/>
      <c r="I15" s="750"/>
      <c r="J15" s="750"/>
      <c r="K15" s="750"/>
      <c r="L15" s="750"/>
      <c r="M15" s="750"/>
      <c r="N15" s="750"/>
      <c r="O15" s="750"/>
      <c r="P15" s="750"/>
      <c r="Q15" s="750"/>
      <c r="R15" s="750"/>
      <c r="S15" s="750"/>
      <c r="T15" s="750"/>
      <c r="U15" s="750"/>
      <c r="V15" s="750"/>
      <c r="W15" s="750"/>
      <c r="X15" s="750"/>
      <c r="Y15" s="750"/>
      <c r="Z15" s="750"/>
      <c r="AA15" s="750"/>
    </row>
    <row r="16" spans="2:27" s="751" customFormat="1" ht="195.75" customHeight="1" x14ac:dyDescent="0.25">
      <c r="B16" s="88"/>
      <c r="C16" s="346" t="s">
        <v>17</v>
      </c>
      <c r="D16" s="934" t="s">
        <v>18</v>
      </c>
      <c r="E16" s="935"/>
      <c r="F16" s="935"/>
      <c r="G16" s="935"/>
      <c r="H16" s="936"/>
      <c r="I16" s="750"/>
      <c r="J16" s="750"/>
      <c r="K16" s="750"/>
      <c r="L16" s="750"/>
      <c r="M16" s="750"/>
      <c r="N16" s="750"/>
      <c r="O16" s="750"/>
      <c r="P16" s="750"/>
      <c r="Q16" s="750"/>
      <c r="R16" s="750"/>
      <c r="S16" s="750"/>
      <c r="T16" s="750"/>
      <c r="U16" s="750"/>
      <c r="V16" s="750"/>
      <c r="W16" s="750"/>
      <c r="X16" s="750"/>
      <c r="Y16" s="750"/>
      <c r="Z16" s="750"/>
      <c r="AA16" s="750"/>
    </row>
    <row r="17" spans="2:27" ht="135.75" customHeight="1" x14ac:dyDescent="0.35">
      <c r="B17" s="88"/>
      <c r="C17" s="346" t="s">
        <v>19</v>
      </c>
      <c r="D17" s="934" t="s">
        <v>20</v>
      </c>
      <c r="E17" s="935"/>
      <c r="F17" s="935"/>
      <c r="G17" s="935"/>
      <c r="H17" s="936"/>
    </row>
    <row r="18" spans="2:27" ht="95.25" customHeight="1" x14ac:dyDescent="0.35">
      <c r="B18" s="88"/>
      <c r="C18" s="346" t="s">
        <v>21</v>
      </c>
      <c r="D18" s="934" t="s">
        <v>22</v>
      </c>
      <c r="E18" s="935"/>
      <c r="F18" s="935"/>
      <c r="G18" s="935"/>
      <c r="H18" s="936"/>
    </row>
    <row r="19" spans="2:27" ht="87" customHeight="1" x14ac:dyDescent="0.35">
      <c r="B19" s="88"/>
      <c r="C19" s="346" t="s">
        <v>23</v>
      </c>
      <c r="D19" s="934" t="s">
        <v>65</v>
      </c>
      <c r="E19" s="935"/>
      <c r="F19" s="935"/>
      <c r="G19" s="935"/>
      <c r="H19" s="936"/>
    </row>
    <row r="20" spans="2:27" ht="72" customHeight="1" thickBot="1" x14ac:dyDescent="0.4">
      <c r="B20" s="90"/>
      <c r="C20" s="91" t="s">
        <v>24</v>
      </c>
      <c r="D20" s="979" t="s">
        <v>66</v>
      </c>
      <c r="E20" s="980"/>
      <c r="F20" s="980"/>
      <c r="G20" s="980"/>
      <c r="H20" s="981"/>
    </row>
    <row r="21" spans="2:27" ht="24.95" customHeight="1" thickBot="1" x14ac:dyDescent="0.4">
      <c r="B21" s="295"/>
      <c r="C21" s="470"/>
      <c r="D21" s="470"/>
      <c r="E21" s="470"/>
      <c r="F21" s="471"/>
      <c r="G21" s="472"/>
      <c r="H21" s="296"/>
    </row>
    <row r="22" spans="2:27" ht="49.5" customHeight="1" x14ac:dyDescent="0.35">
      <c r="B22" s="85" t="s">
        <v>25</v>
      </c>
      <c r="C22" s="92" t="s">
        <v>376</v>
      </c>
      <c r="D22" s="92" t="s">
        <v>26</v>
      </c>
      <c r="E22" s="92" t="s">
        <v>27</v>
      </c>
      <c r="F22" s="93" t="s">
        <v>28</v>
      </c>
      <c r="G22" s="165" t="s">
        <v>457</v>
      </c>
      <c r="H22" s="166" t="s">
        <v>29</v>
      </c>
    </row>
    <row r="23" spans="2:27" ht="19.5" thickBot="1" x14ac:dyDescent="0.4">
      <c r="B23" s="200">
        <v>1</v>
      </c>
      <c r="C23" s="201">
        <v>2</v>
      </c>
      <c r="D23" s="201">
        <v>3</v>
      </c>
      <c r="E23" s="201">
        <v>4</v>
      </c>
      <c r="F23" s="201">
        <v>5</v>
      </c>
      <c r="G23" s="202">
        <v>6</v>
      </c>
      <c r="H23" s="203">
        <v>7</v>
      </c>
    </row>
    <row r="24" spans="2:27" ht="24.95" customHeight="1" x14ac:dyDescent="0.35">
      <c r="B24" s="85"/>
      <c r="C24" s="92"/>
      <c r="D24" s="94" t="s">
        <v>30</v>
      </c>
      <c r="E24" s="989"/>
      <c r="F24" s="989"/>
      <c r="G24" s="989"/>
      <c r="H24" s="990"/>
    </row>
    <row r="25" spans="2:27" s="758" customFormat="1" ht="30" customHeight="1" x14ac:dyDescent="0.35">
      <c r="B25" s="305">
        <v>1</v>
      </c>
      <c r="C25" s="752" t="s">
        <v>52</v>
      </c>
      <c r="D25" s="457" t="s">
        <v>31</v>
      </c>
      <c r="E25" s="753" t="s">
        <v>32</v>
      </c>
      <c r="F25" s="754">
        <v>1</v>
      </c>
      <c r="G25" s="755">
        <v>0</v>
      </c>
      <c r="H25" s="756">
        <f>F25*G25</f>
        <v>0</v>
      </c>
      <c r="I25" s="757"/>
      <c r="J25" s="757"/>
      <c r="K25" s="757"/>
      <c r="L25" s="757"/>
      <c r="M25" s="757"/>
      <c r="N25" s="757"/>
      <c r="O25" s="757"/>
      <c r="P25" s="757"/>
      <c r="Q25" s="757"/>
      <c r="R25" s="757"/>
      <c r="S25" s="757"/>
      <c r="T25" s="757"/>
      <c r="U25" s="757"/>
      <c r="V25" s="757"/>
      <c r="W25" s="757"/>
      <c r="X25" s="757"/>
      <c r="Y25" s="757"/>
      <c r="Z25" s="757"/>
      <c r="AA25" s="757"/>
    </row>
    <row r="26" spans="2:27" s="758" customFormat="1" ht="42" customHeight="1" x14ac:dyDescent="0.35">
      <c r="B26" s="306">
        <v>2</v>
      </c>
      <c r="C26" s="375" t="s">
        <v>44</v>
      </c>
      <c r="D26" s="199" t="s">
        <v>33</v>
      </c>
      <c r="E26" s="759" t="s">
        <v>32</v>
      </c>
      <c r="F26" s="760">
        <v>1</v>
      </c>
      <c r="G26" s="755">
        <v>0</v>
      </c>
      <c r="H26" s="756">
        <f t="shared" ref="H26:H30" si="0">F26*G26</f>
        <v>0</v>
      </c>
      <c r="I26" s="757"/>
      <c r="J26" s="757"/>
      <c r="K26" s="757"/>
      <c r="L26" s="757"/>
      <c r="M26" s="757"/>
      <c r="N26" s="757"/>
      <c r="O26" s="757"/>
      <c r="P26" s="757"/>
      <c r="Q26" s="757"/>
      <c r="R26" s="757"/>
      <c r="S26" s="757"/>
      <c r="T26" s="757"/>
      <c r="U26" s="757"/>
      <c r="V26" s="757"/>
      <c r="W26" s="757"/>
      <c r="X26" s="757"/>
      <c r="Y26" s="757"/>
      <c r="Z26" s="757"/>
      <c r="AA26" s="757"/>
    </row>
    <row r="27" spans="2:27" s="758" customFormat="1" ht="30" customHeight="1" x14ac:dyDescent="0.35">
      <c r="B27" s="306">
        <v>3</v>
      </c>
      <c r="C27" s="761" t="s">
        <v>53</v>
      </c>
      <c r="D27" s="199" t="s">
        <v>34</v>
      </c>
      <c r="E27" s="759" t="s">
        <v>32</v>
      </c>
      <c r="F27" s="760">
        <v>1</v>
      </c>
      <c r="G27" s="755">
        <v>0</v>
      </c>
      <c r="H27" s="756">
        <f t="shared" si="0"/>
        <v>0</v>
      </c>
      <c r="I27" s="757"/>
      <c r="J27" s="757"/>
      <c r="K27" s="757"/>
      <c r="L27" s="757"/>
      <c r="M27" s="757"/>
      <c r="N27" s="757"/>
      <c r="O27" s="757"/>
      <c r="P27" s="757"/>
      <c r="Q27" s="757"/>
      <c r="R27" s="757"/>
      <c r="S27" s="757"/>
      <c r="T27" s="757"/>
      <c r="U27" s="757"/>
      <c r="V27" s="757"/>
      <c r="W27" s="757"/>
      <c r="X27" s="757"/>
      <c r="Y27" s="757"/>
      <c r="Z27" s="757"/>
      <c r="AA27" s="757"/>
    </row>
    <row r="28" spans="2:27" s="758" customFormat="1" ht="56.25" customHeight="1" x14ac:dyDescent="0.35">
      <c r="B28" s="306">
        <v>4</v>
      </c>
      <c r="C28" s="761" t="s">
        <v>54</v>
      </c>
      <c r="D28" s="199" t="s">
        <v>458</v>
      </c>
      <c r="E28" s="759" t="s">
        <v>32</v>
      </c>
      <c r="F28" s="760">
        <v>1</v>
      </c>
      <c r="G28" s="755">
        <v>0</v>
      </c>
      <c r="H28" s="756">
        <f t="shared" si="0"/>
        <v>0</v>
      </c>
      <c r="I28" s="757"/>
      <c r="J28" s="757"/>
      <c r="K28" s="757"/>
      <c r="L28" s="757"/>
      <c r="M28" s="757"/>
      <c r="N28" s="757"/>
      <c r="O28" s="757"/>
      <c r="P28" s="757"/>
      <c r="Q28" s="757"/>
      <c r="R28" s="757"/>
      <c r="S28" s="757"/>
      <c r="T28" s="757"/>
      <c r="U28" s="757"/>
      <c r="V28" s="757"/>
      <c r="W28" s="757"/>
      <c r="X28" s="757"/>
      <c r="Y28" s="757"/>
      <c r="Z28" s="757"/>
      <c r="AA28" s="757"/>
    </row>
    <row r="29" spans="2:27" s="758" customFormat="1" ht="69.75" customHeight="1" x14ac:dyDescent="0.35">
      <c r="B29" s="306">
        <v>5</v>
      </c>
      <c r="C29" s="761" t="s">
        <v>55</v>
      </c>
      <c r="D29" s="199" t="s">
        <v>46</v>
      </c>
      <c r="E29" s="759" t="s">
        <v>32</v>
      </c>
      <c r="F29" s="760">
        <v>1</v>
      </c>
      <c r="G29" s="755">
        <v>0</v>
      </c>
      <c r="H29" s="756">
        <f t="shared" si="0"/>
        <v>0</v>
      </c>
      <c r="I29" s="757"/>
      <c r="J29" s="757"/>
      <c r="K29" s="757"/>
      <c r="L29" s="757"/>
      <c r="M29" s="757"/>
      <c r="N29" s="757"/>
      <c r="O29" s="757"/>
      <c r="P29" s="757"/>
      <c r="Q29" s="757"/>
      <c r="R29" s="757"/>
      <c r="S29" s="757"/>
      <c r="T29" s="757"/>
      <c r="U29" s="757"/>
      <c r="V29" s="757"/>
      <c r="W29" s="757"/>
      <c r="X29" s="757"/>
      <c r="Y29" s="757"/>
      <c r="Z29" s="757"/>
      <c r="AA29" s="757"/>
    </row>
    <row r="30" spans="2:27" s="758" customFormat="1" ht="37.5" customHeight="1" thickBot="1" x14ac:dyDescent="0.4">
      <c r="B30" s="762">
        <v>6</v>
      </c>
      <c r="C30" s="763">
        <v>14</v>
      </c>
      <c r="D30" s="764" t="s">
        <v>67</v>
      </c>
      <c r="E30" s="765" t="s">
        <v>32</v>
      </c>
      <c r="F30" s="766">
        <v>1</v>
      </c>
      <c r="G30" s="755">
        <v>0</v>
      </c>
      <c r="H30" s="756">
        <f t="shared" si="0"/>
        <v>0</v>
      </c>
      <c r="I30" s="757"/>
      <c r="J30" s="757"/>
      <c r="K30" s="757"/>
      <c r="L30" s="757"/>
      <c r="M30" s="757"/>
      <c r="N30" s="757"/>
      <c r="O30" s="757"/>
      <c r="P30" s="757"/>
      <c r="Q30" s="757"/>
      <c r="R30" s="757"/>
      <c r="S30" s="757"/>
      <c r="T30" s="757"/>
      <c r="U30" s="757"/>
      <c r="V30" s="757"/>
      <c r="W30" s="757"/>
      <c r="X30" s="757"/>
      <c r="Y30" s="757"/>
      <c r="Z30" s="757"/>
      <c r="AA30" s="757"/>
    </row>
    <row r="31" spans="2:27" s="758" customFormat="1" ht="24.95" customHeight="1" thickBot="1" x14ac:dyDescent="0.4">
      <c r="B31" s="308"/>
      <c r="C31" s="767"/>
      <c r="D31" s="767"/>
      <c r="E31" s="974" t="s">
        <v>386</v>
      </c>
      <c r="F31" s="974"/>
      <c r="G31" s="975"/>
      <c r="H31" s="768">
        <f>SUM(H25:H30)</f>
        <v>0</v>
      </c>
      <c r="I31" s="757"/>
      <c r="J31" s="757"/>
      <c r="K31" s="757"/>
      <c r="L31" s="757"/>
      <c r="M31" s="757"/>
      <c r="N31" s="757"/>
      <c r="O31" s="757"/>
      <c r="P31" s="757"/>
      <c r="Q31" s="757"/>
      <c r="R31" s="757"/>
      <c r="S31" s="757"/>
      <c r="T31" s="757"/>
      <c r="U31" s="757"/>
      <c r="V31" s="757"/>
      <c r="W31" s="757"/>
      <c r="X31" s="757"/>
      <c r="Y31" s="757"/>
      <c r="Z31" s="757"/>
      <c r="AA31" s="757"/>
    </row>
    <row r="32" spans="2:27" s="771" customFormat="1" ht="24.95" customHeight="1" x14ac:dyDescent="0.35">
      <c r="B32" s="316"/>
      <c r="C32" s="769"/>
      <c r="D32" s="206" t="s">
        <v>35</v>
      </c>
      <c r="E32" s="989"/>
      <c r="F32" s="989"/>
      <c r="G32" s="989"/>
      <c r="H32" s="990"/>
      <c r="I32" s="770"/>
      <c r="J32" s="770"/>
      <c r="K32" s="770"/>
      <c r="L32" s="770"/>
      <c r="M32" s="770"/>
      <c r="N32" s="770"/>
      <c r="O32" s="770"/>
      <c r="P32" s="770"/>
      <c r="Q32" s="770"/>
      <c r="R32" s="770"/>
      <c r="S32" s="770"/>
      <c r="T32" s="770"/>
      <c r="U32" s="770"/>
      <c r="V32" s="770"/>
      <c r="W32" s="770"/>
      <c r="X32" s="770"/>
      <c r="Y32" s="770"/>
      <c r="Z32" s="770"/>
      <c r="AA32" s="770"/>
    </row>
    <row r="33" spans="2:27" s="771" customFormat="1" ht="25.15" customHeight="1" x14ac:dyDescent="0.35">
      <c r="B33" s="305">
        <v>7</v>
      </c>
      <c r="C33" s="752" t="s">
        <v>56</v>
      </c>
      <c r="D33" s="457" t="s">
        <v>118</v>
      </c>
      <c r="E33" s="753" t="s">
        <v>99</v>
      </c>
      <c r="F33" s="754">
        <v>0.72699999999999998</v>
      </c>
      <c r="G33" s="755">
        <v>0</v>
      </c>
      <c r="H33" s="756">
        <f>F33*G33</f>
        <v>0</v>
      </c>
      <c r="I33" s="770"/>
      <c r="J33" s="770"/>
      <c r="K33" s="770"/>
      <c r="L33" s="770"/>
      <c r="M33" s="770"/>
      <c r="N33" s="770"/>
      <c r="O33" s="770"/>
      <c r="P33" s="770"/>
      <c r="Q33" s="770"/>
      <c r="R33" s="770"/>
      <c r="S33" s="770"/>
      <c r="T33" s="770"/>
      <c r="U33" s="770"/>
      <c r="V33" s="770"/>
      <c r="W33" s="770"/>
      <c r="X33" s="770"/>
      <c r="Y33" s="770"/>
      <c r="Z33" s="770"/>
      <c r="AA33" s="770"/>
    </row>
    <row r="34" spans="2:27" s="771" customFormat="1" ht="25.15" customHeight="1" x14ac:dyDescent="0.35">
      <c r="B34" s="306">
        <v>8</v>
      </c>
      <c r="C34" s="761" t="s">
        <v>109</v>
      </c>
      <c r="D34" s="199" t="s">
        <v>72</v>
      </c>
      <c r="E34" s="759" t="s">
        <v>99</v>
      </c>
      <c r="F34" s="760">
        <v>0.72699999999999998</v>
      </c>
      <c r="G34" s="755">
        <v>0</v>
      </c>
      <c r="H34" s="756">
        <f t="shared" ref="H34:H37" si="1">F34*G34</f>
        <v>0</v>
      </c>
      <c r="I34" s="770"/>
      <c r="J34" s="770"/>
      <c r="K34" s="770"/>
      <c r="L34" s="770"/>
      <c r="M34" s="770"/>
      <c r="N34" s="770"/>
      <c r="O34" s="770"/>
      <c r="P34" s="770"/>
      <c r="Q34" s="770"/>
      <c r="R34" s="770"/>
      <c r="S34" s="770"/>
      <c r="T34" s="770"/>
      <c r="U34" s="770"/>
      <c r="V34" s="770"/>
      <c r="W34" s="770"/>
      <c r="X34" s="770"/>
      <c r="Y34" s="770"/>
      <c r="Z34" s="770"/>
      <c r="AA34" s="770"/>
    </row>
    <row r="35" spans="2:27" s="771" customFormat="1" ht="64.5" customHeight="1" x14ac:dyDescent="0.35">
      <c r="B35" s="306">
        <v>9</v>
      </c>
      <c r="C35" s="761" t="s">
        <v>110</v>
      </c>
      <c r="D35" s="199" t="s">
        <v>102</v>
      </c>
      <c r="E35" s="759" t="s">
        <v>37</v>
      </c>
      <c r="F35" s="760">
        <v>3500</v>
      </c>
      <c r="G35" s="755">
        <v>0</v>
      </c>
      <c r="H35" s="756">
        <f t="shared" si="1"/>
        <v>0</v>
      </c>
      <c r="I35" s="770"/>
      <c r="J35" s="770"/>
      <c r="K35" s="770"/>
      <c r="L35" s="770"/>
      <c r="M35" s="770"/>
      <c r="N35" s="770"/>
      <c r="O35" s="770"/>
      <c r="P35" s="770"/>
      <c r="Q35" s="770"/>
      <c r="R35" s="770"/>
      <c r="S35" s="770"/>
      <c r="T35" s="770"/>
      <c r="U35" s="770"/>
      <c r="V35" s="770"/>
      <c r="W35" s="770"/>
      <c r="X35" s="770"/>
      <c r="Y35" s="770"/>
      <c r="Z35" s="770"/>
      <c r="AA35" s="770"/>
    </row>
    <row r="36" spans="2:27" s="771" customFormat="1" ht="29.25" customHeight="1" x14ac:dyDescent="0.35">
      <c r="B36" s="306">
        <v>10</v>
      </c>
      <c r="C36" s="761" t="s">
        <v>162</v>
      </c>
      <c r="D36" s="199" t="s">
        <v>398</v>
      </c>
      <c r="E36" s="759" t="s">
        <v>36</v>
      </c>
      <c r="F36" s="760">
        <v>50</v>
      </c>
      <c r="G36" s="755">
        <v>0</v>
      </c>
      <c r="H36" s="756">
        <f t="shared" si="1"/>
        <v>0</v>
      </c>
      <c r="I36" s="770"/>
      <c r="J36" s="770"/>
      <c r="K36" s="770"/>
      <c r="L36" s="770"/>
      <c r="M36" s="770"/>
      <c r="N36" s="770"/>
      <c r="O36" s="770"/>
      <c r="P36" s="770"/>
      <c r="Q36" s="770"/>
      <c r="R36" s="770"/>
      <c r="S36" s="770"/>
      <c r="T36" s="770"/>
      <c r="U36" s="770"/>
      <c r="V36" s="770"/>
      <c r="W36" s="770"/>
      <c r="X36" s="770"/>
      <c r="Y36" s="770"/>
      <c r="Z36" s="770"/>
      <c r="AA36" s="770"/>
    </row>
    <row r="37" spans="2:27" s="770" customFormat="1" ht="46.5" customHeight="1" thickBot="1" x14ac:dyDescent="0.4">
      <c r="B37" s="307">
        <v>11</v>
      </c>
      <c r="C37" s="772" t="s">
        <v>163</v>
      </c>
      <c r="D37" s="773" t="s">
        <v>105</v>
      </c>
      <c r="E37" s="774" t="s">
        <v>36</v>
      </c>
      <c r="F37" s="775">
        <v>60</v>
      </c>
      <c r="G37" s="776">
        <v>0</v>
      </c>
      <c r="H37" s="777">
        <f t="shared" si="1"/>
        <v>0</v>
      </c>
    </row>
    <row r="38" spans="2:27" s="771" customFormat="1" ht="24.95" customHeight="1" thickBot="1" x14ac:dyDescent="0.4">
      <c r="B38" s="976" t="s">
        <v>435</v>
      </c>
      <c r="C38" s="974"/>
      <c r="D38" s="974"/>
      <c r="E38" s="974"/>
      <c r="F38" s="974"/>
      <c r="G38" s="975"/>
      <c r="H38" s="768">
        <f>SUM(H33:H37)</f>
        <v>0</v>
      </c>
      <c r="I38" s="770"/>
      <c r="J38" s="770"/>
      <c r="K38" s="770"/>
      <c r="L38" s="770"/>
      <c r="M38" s="770"/>
      <c r="N38" s="770"/>
      <c r="O38" s="770"/>
      <c r="P38" s="770"/>
      <c r="Q38" s="770"/>
      <c r="R38" s="770"/>
      <c r="S38" s="770"/>
      <c r="T38" s="770"/>
      <c r="U38" s="770"/>
      <c r="V38" s="770"/>
      <c r="W38" s="770"/>
      <c r="X38" s="770"/>
      <c r="Y38" s="770"/>
      <c r="Z38" s="770"/>
      <c r="AA38" s="770"/>
    </row>
    <row r="39" spans="2:27" s="771" customFormat="1" ht="24.95" customHeight="1" x14ac:dyDescent="0.35">
      <c r="B39" s="778"/>
      <c r="C39" s="779"/>
      <c r="D39" s="465" t="s">
        <v>39</v>
      </c>
      <c r="E39" s="977"/>
      <c r="F39" s="977"/>
      <c r="G39" s="977"/>
      <c r="H39" s="978"/>
      <c r="I39" s="770"/>
      <c r="J39" s="770"/>
      <c r="K39" s="770"/>
      <c r="L39" s="770"/>
      <c r="M39" s="770"/>
      <c r="N39" s="770"/>
      <c r="O39" s="770"/>
      <c r="P39" s="770"/>
      <c r="Q39" s="770"/>
      <c r="R39" s="770"/>
      <c r="S39" s="770"/>
      <c r="T39" s="770"/>
      <c r="U39" s="770"/>
      <c r="V39" s="770"/>
      <c r="W39" s="770"/>
      <c r="X39" s="770"/>
      <c r="Y39" s="770"/>
      <c r="Z39" s="770"/>
      <c r="AA39" s="770"/>
    </row>
    <row r="40" spans="2:27" s="771" customFormat="1" ht="70.5" customHeight="1" x14ac:dyDescent="0.35">
      <c r="B40" s="305">
        <v>12</v>
      </c>
      <c r="C40" s="752" t="s">
        <v>58</v>
      </c>
      <c r="D40" s="457" t="s">
        <v>167</v>
      </c>
      <c r="E40" s="753" t="s">
        <v>38</v>
      </c>
      <c r="F40" s="754">
        <v>1500</v>
      </c>
      <c r="G40" s="755">
        <v>0</v>
      </c>
      <c r="H40" s="756">
        <f>F40*G40</f>
        <v>0</v>
      </c>
      <c r="I40" s="770"/>
      <c r="J40" s="770"/>
      <c r="K40" s="770"/>
      <c r="L40" s="770"/>
      <c r="M40" s="770"/>
      <c r="N40" s="770"/>
      <c r="O40" s="770"/>
      <c r="P40" s="770"/>
      <c r="Q40" s="770"/>
      <c r="R40" s="770"/>
      <c r="S40" s="770"/>
      <c r="T40" s="770"/>
      <c r="U40" s="770"/>
      <c r="V40" s="770"/>
      <c r="W40" s="770"/>
      <c r="X40" s="770"/>
      <c r="Y40" s="770"/>
      <c r="Z40" s="770"/>
      <c r="AA40" s="770"/>
    </row>
    <row r="41" spans="2:27" s="771" customFormat="1" ht="31.5" customHeight="1" thickBot="1" x14ac:dyDescent="0.4">
      <c r="B41" s="307">
        <v>13</v>
      </c>
      <c r="C41" s="772" t="s">
        <v>113</v>
      </c>
      <c r="D41" s="773" t="s">
        <v>364</v>
      </c>
      <c r="E41" s="774" t="s">
        <v>37</v>
      </c>
      <c r="F41" s="775">
        <v>4900</v>
      </c>
      <c r="G41" s="755">
        <v>0</v>
      </c>
      <c r="H41" s="756">
        <f>F41*G41</f>
        <v>0</v>
      </c>
      <c r="I41" s="770"/>
      <c r="J41" s="770"/>
      <c r="K41" s="770"/>
      <c r="L41" s="770"/>
      <c r="M41" s="770"/>
      <c r="N41" s="770"/>
      <c r="O41" s="770"/>
      <c r="P41" s="770"/>
      <c r="Q41" s="770"/>
      <c r="R41" s="770"/>
      <c r="S41" s="770"/>
      <c r="T41" s="770"/>
      <c r="U41" s="770"/>
      <c r="V41" s="770"/>
      <c r="W41" s="770"/>
      <c r="X41" s="770"/>
      <c r="Y41" s="770"/>
      <c r="Z41" s="770"/>
      <c r="AA41" s="770"/>
    </row>
    <row r="42" spans="2:27" s="771" customFormat="1" ht="24.95" customHeight="1" thickBot="1" x14ac:dyDescent="0.4">
      <c r="B42" s="976" t="s">
        <v>422</v>
      </c>
      <c r="C42" s="974"/>
      <c r="D42" s="974"/>
      <c r="E42" s="974"/>
      <c r="F42" s="974"/>
      <c r="G42" s="975"/>
      <c r="H42" s="768">
        <f>SUM(H40:H41)</f>
        <v>0</v>
      </c>
      <c r="I42" s="770"/>
      <c r="J42" s="770"/>
      <c r="K42" s="770"/>
      <c r="L42" s="770"/>
      <c r="M42" s="770"/>
      <c r="N42" s="770"/>
      <c r="O42" s="770"/>
      <c r="P42" s="770"/>
      <c r="Q42" s="770"/>
      <c r="R42" s="770"/>
      <c r="S42" s="770"/>
      <c r="T42" s="770"/>
      <c r="U42" s="770"/>
      <c r="V42" s="770"/>
      <c r="W42" s="770"/>
      <c r="X42" s="770"/>
      <c r="Y42" s="770"/>
      <c r="Z42" s="770"/>
      <c r="AA42" s="770"/>
    </row>
    <row r="43" spans="2:27" s="771" customFormat="1" ht="24.95" customHeight="1" x14ac:dyDescent="0.35">
      <c r="B43" s="780"/>
      <c r="C43" s="781"/>
      <c r="D43" s="206" t="s">
        <v>40</v>
      </c>
      <c r="E43" s="989"/>
      <c r="F43" s="989"/>
      <c r="G43" s="989"/>
      <c r="H43" s="990"/>
      <c r="I43" s="770"/>
      <c r="J43" s="770"/>
      <c r="K43" s="770"/>
      <c r="L43" s="770"/>
      <c r="M43" s="770"/>
      <c r="N43" s="770"/>
      <c r="O43" s="770"/>
      <c r="P43" s="770"/>
      <c r="Q43" s="770"/>
      <c r="R43" s="770"/>
      <c r="S43" s="770"/>
      <c r="T43" s="770"/>
      <c r="U43" s="770"/>
      <c r="V43" s="770"/>
      <c r="W43" s="770"/>
      <c r="X43" s="770"/>
      <c r="Y43" s="770"/>
      <c r="Z43" s="770"/>
      <c r="AA43" s="770"/>
    </row>
    <row r="44" spans="2:27" s="771" customFormat="1" ht="78.75" customHeight="1" x14ac:dyDescent="0.35">
      <c r="B44" s="305">
        <v>14</v>
      </c>
      <c r="C44" s="752" t="s">
        <v>61</v>
      </c>
      <c r="D44" s="457" t="s">
        <v>623</v>
      </c>
      <c r="E44" s="753" t="s">
        <v>38</v>
      </c>
      <c r="F44" s="754">
        <v>1000</v>
      </c>
      <c r="G44" s="755">
        <v>0</v>
      </c>
      <c r="H44" s="756">
        <f>(F44*G44)</f>
        <v>0</v>
      </c>
      <c r="I44" s="770"/>
      <c r="J44" s="770"/>
      <c r="K44" s="770"/>
      <c r="L44" s="770"/>
      <c r="M44" s="770"/>
      <c r="N44" s="770"/>
      <c r="O44" s="770"/>
      <c r="P44" s="770"/>
      <c r="Q44" s="770"/>
      <c r="R44" s="770"/>
      <c r="S44" s="770"/>
      <c r="T44" s="770"/>
      <c r="U44" s="770"/>
      <c r="V44" s="770"/>
      <c r="W44" s="770"/>
      <c r="X44" s="770"/>
      <c r="Y44" s="770"/>
      <c r="Z44" s="770"/>
      <c r="AA44" s="770"/>
    </row>
    <row r="45" spans="2:27" s="771" customFormat="1" ht="74.25" customHeight="1" x14ac:dyDescent="0.35">
      <c r="B45" s="306">
        <v>15</v>
      </c>
      <c r="C45" s="761" t="s">
        <v>61</v>
      </c>
      <c r="D45" s="457" t="s">
        <v>624</v>
      </c>
      <c r="E45" s="759" t="s">
        <v>38</v>
      </c>
      <c r="F45" s="760">
        <v>2000</v>
      </c>
      <c r="G45" s="782">
        <v>0</v>
      </c>
      <c r="H45" s="756">
        <f t="shared" ref="H45:H51" si="2">(F45*G45)</f>
        <v>0</v>
      </c>
      <c r="I45" s="770"/>
      <c r="J45" s="770"/>
      <c r="K45" s="770"/>
      <c r="L45" s="770"/>
      <c r="M45" s="770"/>
      <c r="N45" s="770"/>
      <c r="O45" s="770"/>
      <c r="P45" s="770"/>
      <c r="Q45" s="770"/>
      <c r="R45" s="770"/>
      <c r="S45" s="770"/>
      <c r="T45" s="770"/>
      <c r="U45" s="770"/>
      <c r="V45" s="770"/>
      <c r="W45" s="770"/>
      <c r="X45" s="770"/>
      <c r="Y45" s="770"/>
      <c r="Z45" s="770"/>
      <c r="AA45" s="770"/>
    </row>
    <row r="46" spans="2:27" s="771" customFormat="1" ht="45.75" customHeight="1" x14ac:dyDescent="0.35">
      <c r="B46" s="783">
        <v>16</v>
      </c>
      <c r="C46" s="761" t="s">
        <v>62</v>
      </c>
      <c r="D46" s="199" t="s">
        <v>212</v>
      </c>
      <c r="E46" s="759" t="s">
        <v>37</v>
      </c>
      <c r="F46" s="760">
        <v>4900</v>
      </c>
      <c r="G46" s="782">
        <v>0</v>
      </c>
      <c r="H46" s="756">
        <f t="shared" si="2"/>
        <v>0</v>
      </c>
      <c r="I46" s="770"/>
      <c r="J46" s="770"/>
      <c r="K46" s="770"/>
      <c r="L46" s="770"/>
      <c r="M46" s="770"/>
      <c r="N46" s="770"/>
      <c r="O46" s="770"/>
      <c r="P46" s="770"/>
      <c r="Q46" s="770"/>
      <c r="R46" s="770"/>
      <c r="S46" s="770"/>
      <c r="T46" s="770"/>
      <c r="U46" s="770"/>
      <c r="V46" s="770"/>
      <c r="W46" s="770"/>
      <c r="X46" s="770"/>
      <c r="Y46" s="770"/>
      <c r="Z46" s="770"/>
      <c r="AA46" s="770"/>
    </row>
    <row r="47" spans="2:27" s="758" customFormat="1" ht="65.25" customHeight="1" x14ac:dyDescent="0.35">
      <c r="B47" s="306">
        <v>17</v>
      </c>
      <c r="C47" s="761" t="s">
        <v>63</v>
      </c>
      <c r="D47" s="199" t="s">
        <v>625</v>
      </c>
      <c r="E47" s="759" t="s">
        <v>37</v>
      </c>
      <c r="F47" s="760">
        <v>4900</v>
      </c>
      <c r="G47" s="782">
        <v>0</v>
      </c>
      <c r="H47" s="756">
        <f t="shared" si="2"/>
        <v>0</v>
      </c>
    </row>
    <row r="48" spans="2:27" s="771" customFormat="1" ht="59.25" customHeight="1" x14ac:dyDescent="0.35">
      <c r="B48" s="306">
        <v>18</v>
      </c>
      <c r="C48" s="761" t="s">
        <v>184</v>
      </c>
      <c r="D48" s="199" t="s">
        <v>626</v>
      </c>
      <c r="E48" s="759" t="s">
        <v>36</v>
      </c>
      <c r="F48" s="760">
        <v>1500</v>
      </c>
      <c r="G48" s="782">
        <v>0</v>
      </c>
      <c r="H48" s="756">
        <f>(F48*G48)</f>
        <v>0</v>
      </c>
      <c r="I48" s="770"/>
      <c r="J48" s="770"/>
      <c r="K48" s="770"/>
      <c r="L48" s="770"/>
      <c r="M48" s="770"/>
      <c r="N48" s="770"/>
      <c r="O48" s="770"/>
      <c r="P48" s="770"/>
      <c r="Q48" s="770"/>
      <c r="R48" s="770"/>
      <c r="S48" s="770"/>
      <c r="T48" s="770"/>
      <c r="U48" s="770"/>
      <c r="V48" s="770"/>
      <c r="W48" s="770"/>
      <c r="X48" s="770"/>
      <c r="Y48" s="770"/>
      <c r="Z48" s="770"/>
      <c r="AA48" s="770"/>
    </row>
    <row r="49" spans="2:27" s="771" customFormat="1" ht="46.15" customHeight="1" x14ac:dyDescent="0.35">
      <c r="B49" s="783">
        <v>19</v>
      </c>
      <c r="C49" s="761" t="s">
        <v>184</v>
      </c>
      <c r="D49" s="199" t="s">
        <v>214</v>
      </c>
      <c r="E49" s="759" t="s">
        <v>36</v>
      </c>
      <c r="F49" s="760">
        <v>1350</v>
      </c>
      <c r="G49" s="782">
        <v>0</v>
      </c>
      <c r="H49" s="756">
        <f>(F49*G49)</f>
        <v>0</v>
      </c>
      <c r="I49" s="770"/>
      <c r="J49" s="770"/>
      <c r="K49" s="770"/>
      <c r="L49" s="770"/>
      <c r="M49" s="770"/>
      <c r="N49" s="770"/>
      <c r="O49" s="770"/>
      <c r="P49" s="770"/>
      <c r="Q49" s="770"/>
      <c r="R49" s="770"/>
      <c r="S49" s="770"/>
      <c r="T49" s="770"/>
      <c r="U49" s="770"/>
      <c r="V49" s="770"/>
      <c r="W49" s="770"/>
      <c r="X49" s="770"/>
      <c r="Y49" s="770"/>
      <c r="Z49" s="770"/>
      <c r="AA49" s="770"/>
    </row>
    <row r="50" spans="2:27" s="771" customFormat="1" ht="56.25" customHeight="1" x14ac:dyDescent="0.35">
      <c r="B50" s="306">
        <v>20</v>
      </c>
      <c r="C50" s="761" t="s">
        <v>319</v>
      </c>
      <c r="D50" s="199" t="s">
        <v>213</v>
      </c>
      <c r="E50" s="759" t="s">
        <v>37</v>
      </c>
      <c r="F50" s="760">
        <v>2200</v>
      </c>
      <c r="G50" s="782">
        <v>0</v>
      </c>
      <c r="H50" s="756">
        <f t="shared" si="2"/>
        <v>0</v>
      </c>
      <c r="I50" s="770"/>
      <c r="J50" s="770"/>
      <c r="K50" s="770"/>
      <c r="L50" s="770"/>
      <c r="M50" s="770"/>
      <c r="N50" s="770"/>
      <c r="O50" s="770"/>
      <c r="P50" s="770"/>
      <c r="Q50" s="770"/>
      <c r="R50" s="770"/>
      <c r="S50" s="770"/>
      <c r="T50" s="770"/>
      <c r="U50" s="770"/>
      <c r="V50" s="770"/>
      <c r="W50" s="770"/>
      <c r="X50" s="770"/>
      <c r="Y50" s="770"/>
      <c r="Z50" s="770"/>
      <c r="AA50" s="770"/>
    </row>
    <row r="51" spans="2:27" s="785" customFormat="1" ht="30" customHeight="1" thickBot="1" x14ac:dyDescent="0.4">
      <c r="B51" s="307">
        <v>21</v>
      </c>
      <c r="C51" s="772" t="s">
        <v>365</v>
      </c>
      <c r="D51" s="773" t="s">
        <v>399</v>
      </c>
      <c r="E51" s="774" t="s">
        <v>100</v>
      </c>
      <c r="F51" s="775">
        <v>15</v>
      </c>
      <c r="G51" s="784">
        <v>0</v>
      </c>
      <c r="H51" s="777">
        <f t="shared" si="2"/>
        <v>0</v>
      </c>
    </row>
    <row r="52" spans="2:27" s="787" customFormat="1" ht="24.95" customHeight="1" thickBot="1" x14ac:dyDescent="0.4">
      <c r="B52" s="945" t="s">
        <v>437</v>
      </c>
      <c r="C52" s="946"/>
      <c r="D52" s="946"/>
      <c r="E52" s="946"/>
      <c r="F52" s="946"/>
      <c r="G52" s="947"/>
      <c r="H52" s="768">
        <f>SUM(H44:H51)</f>
        <v>0</v>
      </c>
      <c r="I52" s="786"/>
      <c r="J52" s="786"/>
      <c r="K52" s="786"/>
      <c r="L52" s="786"/>
      <c r="M52" s="786"/>
      <c r="N52" s="786"/>
      <c r="O52" s="786"/>
      <c r="P52" s="786"/>
      <c r="Q52" s="786"/>
      <c r="R52" s="786"/>
      <c r="S52" s="786"/>
      <c r="T52" s="786"/>
      <c r="U52" s="786"/>
      <c r="V52" s="786"/>
      <c r="W52" s="786"/>
      <c r="X52" s="786"/>
      <c r="Y52" s="786"/>
      <c r="Z52" s="786"/>
      <c r="AA52" s="786"/>
    </row>
    <row r="53" spans="2:27" s="786" customFormat="1" ht="24.95" customHeight="1" x14ac:dyDescent="0.35">
      <c r="B53" s="208" t="s">
        <v>401</v>
      </c>
      <c r="C53" s="209"/>
      <c r="D53" s="209" t="s">
        <v>402</v>
      </c>
      <c r="E53" s="1001"/>
      <c r="F53" s="1001"/>
      <c r="G53" s="1001"/>
      <c r="H53" s="1002"/>
    </row>
    <row r="54" spans="2:27" s="787" customFormat="1" ht="24.95" customHeight="1" x14ac:dyDescent="0.35">
      <c r="B54" s="345"/>
      <c r="C54" s="346"/>
      <c r="D54" s="116" t="s">
        <v>367</v>
      </c>
      <c r="E54" s="982"/>
      <c r="F54" s="982"/>
      <c r="G54" s="982"/>
      <c r="H54" s="983"/>
      <c r="I54" s="786"/>
      <c r="J54" s="786"/>
      <c r="K54" s="786"/>
      <c r="L54" s="786"/>
      <c r="M54" s="786"/>
      <c r="N54" s="786"/>
      <c r="O54" s="786"/>
      <c r="P54" s="786"/>
      <c r="Q54" s="786"/>
      <c r="R54" s="786"/>
      <c r="S54" s="786"/>
      <c r="T54" s="786"/>
      <c r="U54" s="786"/>
      <c r="V54" s="786"/>
      <c r="W54" s="786"/>
      <c r="X54" s="786"/>
      <c r="Y54" s="786"/>
      <c r="Z54" s="786"/>
      <c r="AA54" s="786"/>
    </row>
    <row r="55" spans="2:27" s="786" customFormat="1" ht="24.95" customHeight="1" x14ac:dyDescent="0.35">
      <c r="B55" s="343">
        <v>22</v>
      </c>
      <c r="C55" s="507" t="s">
        <v>56</v>
      </c>
      <c r="D55" s="508" t="s">
        <v>216</v>
      </c>
      <c r="E55" s="509" t="s">
        <v>99</v>
      </c>
      <c r="F55" s="509">
        <v>0.55400000000000005</v>
      </c>
      <c r="G55" s="788">
        <v>0</v>
      </c>
      <c r="H55" s="789">
        <f t="shared" ref="H55" si="3">(F55*G55)</f>
        <v>0</v>
      </c>
    </row>
    <row r="56" spans="2:27" s="787" customFormat="1" ht="24.95" customHeight="1" x14ac:dyDescent="0.35">
      <c r="B56" s="987" t="s">
        <v>403</v>
      </c>
      <c r="C56" s="988"/>
      <c r="D56" s="988"/>
      <c r="E56" s="988"/>
      <c r="F56" s="988"/>
      <c r="G56" s="988"/>
      <c r="H56" s="511">
        <f>SUM(H55:H55)</f>
        <v>0</v>
      </c>
      <c r="I56" s="786"/>
      <c r="J56" s="786"/>
      <c r="K56" s="786"/>
      <c r="L56" s="786"/>
      <c r="M56" s="786"/>
      <c r="N56" s="786"/>
      <c r="O56" s="786"/>
      <c r="P56" s="786"/>
      <c r="Q56" s="786"/>
      <c r="R56" s="786"/>
      <c r="S56" s="786"/>
      <c r="T56" s="786"/>
      <c r="U56" s="786"/>
      <c r="V56" s="786"/>
      <c r="W56" s="786"/>
      <c r="X56" s="786"/>
      <c r="Y56" s="786"/>
      <c r="Z56" s="786"/>
      <c r="AA56" s="786"/>
    </row>
    <row r="57" spans="2:27" s="786" customFormat="1" ht="24.95" customHeight="1" x14ac:dyDescent="0.35">
      <c r="B57" s="331"/>
      <c r="C57" s="123"/>
      <c r="D57" s="161" t="s">
        <v>368</v>
      </c>
      <c r="E57" s="982"/>
      <c r="F57" s="982"/>
      <c r="G57" s="982"/>
      <c r="H57" s="983"/>
    </row>
    <row r="58" spans="2:27" s="786" customFormat="1" ht="66" customHeight="1" x14ac:dyDescent="0.35">
      <c r="B58" s="984">
        <v>23</v>
      </c>
      <c r="C58" s="985" t="s">
        <v>217</v>
      </c>
      <c r="D58" s="123" t="s">
        <v>218</v>
      </c>
      <c r="E58" s="160" t="s">
        <v>366</v>
      </c>
      <c r="F58" s="160" t="s">
        <v>366</v>
      </c>
      <c r="G58" s="179" t="s">
        <v>366</v>
      </c>
      <c r="H58" s="177" t="s">
        <v>366</v>
      </c>
    </row>
    <row r="59" spans="2:27" s="786" customFormat="1" ht="25.15" customHeight="1" x14ac:dyDescent="0.35">
      <c r="B59" s="957"/>
      <c r="C59" s="986"/>
      <c r="D59" s="96" t="s">
        <v>219</v>
      </c>
      <c r="E59" s="97" t="s">
        <v>38</v>
      </c>
      <c r="F59" s="98">
        <v>1096.97</v>
      </c>
      <c r="G59" s="782">
        <v>0</v>
      </c>
      <c r="H59" s="790">
        <f>(F59*G59)</f>
        <v>0</v>
      </c>
    </row>
    <row r="60" spans="2:27" s="786" customFormat="1" ht="25.15" customHeight="1" x14ac:dyDescent="0.35">
      <c r="B60" s="957"/>
      <c r="C60" s="986"/>
      <c r="D60" s="96" t="s">
        <v>220</v>
      </c>
      <c r="E60" s="97" t="s">
        <v>38</v>
      </c>
      <c r="F60" s="98">
        <v>57.74</v>
      </c>
      <c r="G60" s="782">
        <v>0</v>
      </c>
      <c r="H60" s="790">
        <f t="shared" ref="H60:H68" si="4">(F60*G60)</f>
        <v>0</v>
      </c>
    </row>
    <row r="61" spans="2:27" s="786" customFormat="1" ht="25.15" customHeight="1" x14ac:dyDescent="0.35">
      <c r="B61" s="957"/>
      <c r="C61" s="986"/>
      <c r="D61" s="96" t="s">
        <v>221</v>
      </c>
      <c r="E61" s="97" t="s">
        <v>38</v>
      </c>
      <c r="F61" s="98">
        <v>1</v>
      </c>
      <c r="G61" s="782">
        <v>0</v>
      </c>
      <c r="H61" s="790">
        <f t="shared" si="4"/>
        <v>0</v>
      </c>
    </row>
    <row r="62" spans="2:27" s="786" customFormat="1" ht="25.15" customHeight="1" x14ac:dyDescent="0.35">
      <c r="B62" s="345">
        <v>24</v>
      </c>
      <c r="C62" s="340" t="s">
        <v>222</v>
      </c>
      <c r="D62" s="96" t="s">
        <v>223</v>
      </c>
      <c r="E62" s="97" t="s">
        <v>37</v>
      </c>
      <c r="F62" s="98">
        <v>554.20000000000005</v>
      </c>
      <c r="G62" s="782">
        <v>0</v>
      </c>
      <c r="H62" s="790">
        <f t="shared" si="4"/>
        <v>0</v>
      </c>
    </row>
    <row r="63" spans="2:27" s="786" customFormat="1" ht="45" customHeight="1" x14ac:dyDescent="0.35">
      <c r="B63" s="957">
        <v>25</v>
      </c>
      <c r="C63" s="986" t="s">
        <v>224</v>
      </c>
      <c r="D63" s="96" t="s">
        <v>225</v>
      </c>
      <c r="E63" s="106" t="s">
        <v>366</v>
      </c>
      <c r="F63" s="98" t="s">
        <v>366</v>
      </c>
      <c r="G63" s="98" t="s">
        <v>366</v>
      </c>
      <c r="H63" s="473" t="s">
        <v>366</v>
      </c>
    </row>
    <row r="64" spans="2:27" s="786" customFormat="1" ht="25.15" customHeight="1" x14ac:dyDescent="0.35">
      <c r="B64" s="957"/>
      <c r="C64" s="986"/>
      <c r="D64" s="96" t="s">
        <v>226</v>
      </c>
      <c r="E64" s="97" t="s">
        <v>38</v>
      </c>
      <c r="F64" s="98">
        <v>174</v>
      </c>
      <c r="G64" s="782">
        <v>0</v>
      </c>
      <c r="H64" s="790">
        <f t="shared" si="4"/>
        <v>0</v>
      </c>
    </row>
    <row r="65" spans="2:27" s="786" customFormat="1" ht="25.15" customHeight="1" x14ac:dyDescent="0.35">
      <c r="B65" s="957"/>
      <c r="C65" s="986"/>
      <c r="D65" s="96" t="s">
        <v>227</v>
      </c>
      <c r="E65" s="97" t="s">
        <v>38</v>
      </c>
      <c r="F65" s="98">
        <v>183</v>
      </c>
      <c r="G65" s="782">
        <v>0</v>
      </c>
      <c r="H65" s="790">
        <f t="shared" si="4"/>
        <v>0</v>
      </c>
    </row>
    <row r="66" spans="2:27" s="786" customFormat="1" ht="40.15" customHeight="1" x14ac:dyDescent="0.35">
      <c r="B66" s="345">
        <v>26</v>
      </c>
      <c r="C66" s="340" t="s">
        <v>224</v>
      </c>
      <c r="D66" s="96" t="s">
        <v>229</v>
      </c>
      <c r="E66" s="97" t="s">
        <v>38</v>
      </c>
      <c r="F66" s="98">
        <v>797.71</v>
      </c>
      <c r="G66" s="782">
        <v>0</v>
      </c>
      <c r="H66" s="790">
        <f t="shared" si="4"/>
        <v>0</v>
      </c>
    </row>
    <row r="67" spans="2:27" s="786" customFormat="1" ht="40.15" customHeight="1" x14ac:dyDescent="0.35">
      <c r="B67" s="345">
        <v>27</v>
      </c>
      <c r="C67" s="340" t="s">
        <v>230</v>
      </c>
      <c r="D67" s="96" t="s">
        <v>231</v>
      </c>
      <c r="E67" s="97" t="s">
        <v>38</v>
      </c>
      <c r="F67" s="98">
        <v>357</v>
      </c>
      <c r="G67" s="782">
        <v>0</v>
      </c>
      <c r="H67" s="790">
        <f t="shared" si="4"/>
        <v>0</v>
      </c>
    </row>
    <row r="68" spans="2:27" s="786" customFormat="1" ht="29.25" customHeight="1" x14ac:dyDescent="0.35">
      <c r="B68" s="342">
        <v>28</v>
      </c>
      <c r="C68" s="461" t="s">
        <v>228</v>
      </c>
      <c r="D68" s="109" t="s">
        <v>232</v>
      </c>
      <c r="E68" s="182" t="s">
        <v>36</v>
      </c>
      <c r="F68" s="110">
        <v>555</v>
      </c>
      <c r="G68" s="788">
        <v>0</v>
      </c>
      <c r="H68" s="791">
        <f t="shared" si="4"/>
        <v>0</v>
      </c>
    </row>
    <row r="69" spans="2:27" s="787" customFormat="1" ht="25.5" customHeight="1" x14ac:dyDescent="0.35">
      <c r="B69" s="987" t="s">
        <v>448</v>
      </c>
      <c r="C69" s="988"/>
      <c r="D69" s="988"/>
      <c r="E69" s="988"/>
      <c r="F69" s="988"/>
      <c r="G69" s="988"/>
      <c r="H69" s="511">
        <f>SUM(H58:H68)</f>
        <v>0</v>
      </c>
      <c r="I69" s="786"/>
      <c r="J69" s="786"/>
      <c r="K69" s="786"/>
      <c r="L69" s="786"/>
      <c r="M69" s="786"/>
      <c r="N69" s="786"/>
      <c r="O69" s="786"/>
      <c r="P69" s="786"/>
      <c r="Q69" s="786"/>
      <c r="R69" s="786"/>
      <c r="S69" s="786"/>
      <c r="T69" s="786"/>
      <c r="U69" s="786"/>
      <c r="V69" s="786"/>
      <c r="W69" s="786"/>
      <c r="X69" s="786"/>
      <c r="Y69" s="786"/>
      <c r="Z69" s="786"/>
      <c r="AA69" s="786"/>
    </row>
    <row r="70" spans="2:27" s="786" customFormat="1" ht="25.15" customHeight="1" x14ac:dyDescent="0.35">
      <c r="B70" s="331"/>
      <c r="C70" s="123"/>
      <c r="D70" s="161" t="s">
        <v>369</v>
      </c>
      <c r="E70" s="161"/>
      <c r="F70" s="161"/>
      <c r="G70" s="792"/>
      <c r="H70" s="793"/>
    </row>
    <row r="71" spans="2:27" s="786" customFormat="1" ht="78" customHeight="1" x14ac:dyDescent="0.35">
      <c r="B71" s="984">
        <v>29</v>
      </c>
      <c r="C71" s="991" t="s">
        <v>141</v>
      </c>
      <c r="D71" s="123" t="s">
        <v>233</v>
      </c>
      <c r="E71" s="160" t="s">
        <v>366</v>
      </c>
      <c r="F71" s="160" t="s">
        <v>366</v>
      </c>
      <c r="G71" s="179" t="s">
        <v>366</v>
      </c>
      <c r="H71" s="177" t="s">
        <v>366</v>
      </c>
    </row>
    <row r="72" spans="2:27" s="786" customFormat="1" ht="25.15" customHeight="1" x14ac:dyDescent="0.35">
      <c r="B72" s="957"/>
      <c r="C72" s="958"/>
      <c r="D72" s="479" t="s">
        <v>234</v>
      </c>
      <c r="E72" s="97" t="s">
        <v>36</v>
      </c>
      <c r="F72" s="98">
        <v>255</v>
      </c>
      <c r="G72" s="782">
        <v>0</v>
      </c>
      <c r="H72" s="790">
        <f>(F72*G72)</f>
        <v>0</v>
      </c>
    </row>
    <row r="73" spans="2:27" s="786" customFormat="1" ht="25.15" customHeight="1" x14ac:dyDescent="0.35">
      <c r="B73" s="957"/>
      <c r="C73" s="958"/>
      <c r="D73" s="96" t="s">
        <v>235</v>
      </c>
      <c r="E73" s="97" t="s">
        <v>36</v>
      </c>
      <c r="F73" s="98">
        <v>300</v>
      </c>
      <c r="G73" s="782">
        <v>0</v>
      </c>
      <c r="H73" s="790">
        <f t="shared" ref="H73:H75" si="5">(F73*G73)</f>
        <v>0</v>
      </c>
    </row>
    <row r="74" spans="2:27" s="786" customFormat="1" ht="25.15" customHeight="1" x14ac:dyDescent="0.35">
      <c r="B74" s="957"/>
      <c r="C74" s="958"/>
      <c r="D74" s="96" t="s">
        <v>236</v>
      </c>
      <c r="E74" s="97" t="s">
        <v>36</v>
      </c>
      <c r="F74" s="98">
        <v>10</v>
      </c>
      <c r="G74" s="782">
        <v>0</v>
      </c>
      <c r="H74" s="790">
        <f t="shared" si="5"/>
        <v>0</v>
      </c>
    </row>
    <row r="75" spans="2:27" s="786" customFormat="1" ht="25.15" customHeight="1" x14ac:dyDescent="0.35">
      <c r="B75" s="957"/>
      <c r="C75" s="958"/>
      <c r="D75" s="96" t="s">
        <v>237</v>
      </c>
      <c r="E75" s="182" t="s">
        <v>36</v>
      </c>
      <c r="F75" s="110">
        <v>40</v>
      </c>
      <c r="G75" s="788">
        <v>0</v>
      </c>
      <c r="H75" s="791">
        <f t="shared" si="5"/>
        <v>0</v>
      </c>
    </row>
    <row r="76" spans="2:27" s="786" customFormat="1" ht="247.5" customHeight="1" x14ac:dyDescent="0.35">
      <c r="B76" s="345">
        <v>30</v>
      </c>
      <c r="C76" s="340" t="s">
        <v>370</v>
      </c>
      <c r="D76" s="515" t="s">
        <v>238</v>
      </c>
      <c r="E76" s="516"/>
      <c r="F76" s="517"/>
      <c r="G76" s="518"/>
      <c r="H76" s="519"/>
    </row>
    <row r="77" spans="2:27" s="786" customFormat="1" ht="25.15" customHeight="1" x14ac:dyDescent="0.35">
      <c r="B77" s="957"/>
      <c r="C77" s="958"/>
      <c r="D77" s="96" t="s">
        <v>239</v>
      </c>
      <c r="E77" s="982"/>
      <c r="F77" s="982"/>
      <c r="G77" s="982"/>
      <c r="H77" s="983"/>
    </row>
    <row r="78" spans="2:27" s="786" customFormat="1" ht="25.15" customHeight="1" x14ac:dyDescent="0.35">
      <c r="B78" s="957">
        <v>31</v>
      </c>
      <c r="C78" s="346" t="s">
        <v>240</v>
      </c>
      <c r="D78" s="96" t="s">
        <v>241</v>
      </c>
      <c r="E78" s="97" t="s">
        <v>100</v>
      </c>
      <c r="F78" s="98">
        <v>11</v>
      </c>
      <c r="G78" s="782">
        <v>0</v>
      </c>
      <c r="H78" s="790">
        <f t="shared" ref="H78:H80" si="6">(F78*G78)</f>
        <v>0</v>
      </c>
    </row>
    <row r="79" spans="2:27" s="786" customFormat="1" ht="25.15" customHeight="1" x14ac:dyDescent="0.35">
      <c r="B79" s="957"/>
      <c r="C79" s="346" t="s">
        <v>242</v>
      </c>
      <c r="D79" s="96" t="s">
        <v>243</v>
      </c>
      <c r="E79" s="97" t="s">
        <v>100</v>
      </c>
      <c r="F79" s="98">
        <v>8</v>
      </c>
      <c r="G79" s="782">
        <v>0</v>
      </c>
      <c r="H79" s="790">
        <f t="shared" si="6"/>
        <v>0</v>
      </c>
    </row>
    <row r="80" spans="2:27" s="786" customFormat="1" ht="25.15" customHeight="1" x14ac:dyDescent="0.35">
      <c r="B80" s="957"/>
      <c r="C80" s="346" t="s">
        <v>244</v>
      </c>
      <c r="D80" s="96" t="s">
        <v>245</v>
      </c>
      <c r="E80" s="97" t="s">
        <v>100</v>
      </c>
      <c r="F80" s="98">
        <v>1</v>
      </c>
      <c r="G80" s="782">
        <v>0</v>
      </c>
      <c r="H80" s="790">
        <f t="shared" si="6"/>
        <v>0</v>
      </c>
    </row>
    <row r="81" spans="2:27" s="786" customFormat="1" ht="25.15" customHeight="1" x14ac:dyDescent="0.35">
      <c r="B81" s="957"/>
      <c r="C81" s="958"/>
      <c r="D81" s="96" t="s">
        <v>246</v>
      </c>
      <c r="E81" s="941"/>
      <c r="F81" s="941"/>
      <c r="G81" s="941"/>
      <c r="H81" s="942"/>
    </row>
    <row r="82" spans="2:27" s="786" customFormat="1" ht="25.15" customHeight="1" x14ac:dyDescent="0.35">
      <c r="B82" s="957">
        <v>32</v>
      </c>
      <c r="C82" s="346" t="s">
        <v>240</v>
      </c>
      <c r="D82" s="96" t="s">
        <v>247</v>
      </c>
      <c r="E82" s="97" t="s">
        <v>100</v>
      </c>
      <c r="F82" s="98">
        <v>8</v>
      </c>
      <c r="G82" s="782">
        <v>0</v>
      </c>
      <c r="H82" s="790">
        <f t="shared" ref="H82:H85" si="7">(F82*G82)</f>
        <v>0</v>
      </c>
    </row>
    <row r="83" spans="2:27" s="786" customFormat="1" ht="25.15" customHeight="1" x14ac:dyDescent="0.35">
      <c r="B83" s="957"/>
      <c r="C83" s="346" t="s">
        <v>242</v>
      </c>
      <c r="D83" s="96" t="s">
        <v>248</v>
      </c>
      <c r="E83" s="97" t="s">
        <v>100</v>
      </c>
      <c r="F83" s="98">
        <v>5</v>
      </c>
      <c r="G83" s="782">
        <v>0</v>
      </c>
      <c r="H83" s="790">
        <f t="shared" si="7"/>
        <v>0</v>
      </c>
    </row>
    <row r="84" spans="2:27" s="786" customFormat="1" ht="25.15" customHeight="1" x14ac:dyDescent="0.35">
      <c r="B84" s="957"/>
      <c r="C84" s="346" t="s">
        <v>244</v>
      </c>
      <c r="D84" s="96" t="s">
        <v>249</v>
      </c>
      <c r="E84" s="97" t="s">
        <v>100</v>
      </c>
      <c r="F84" s="98">
        <v>7</v>
      </c>
      <c r="G84" s="782">
        <v>0</v>
      </c>
      <c r="H84" s="790">
        <f t="shared" si="7"/>
        <v>0</v>
      </c>
    </row>
    <row r="85" spans="2:27" s="786" customFormat="1" ht="25.15" customHeight="1" x14ac:dyDescent="0.35">
      <c r="B85" s="957"/>
      <c r="C85" s="346" t="s">
        <v>250</v>
      </c>
      <c r="D85" s="96" t="s">
        <v>251</v>
      </c>
      <c r="E85" s="97" t="s">
        <v>100</v>
      </c>
      <c r="F85" s="98">
        <v>11</v>
      </c>
      <c r="G85" s="782">
        <v>0</v>
      </c>
      <c r="H85" s="790">
        <f t="shared" si="7"/>
        <v>0</v>
      </c>
    </row>
    <row r="86" spans="2:27" s="786" customFormat="1" ht="25.15" customHeight="1" x14ac:dyDescent="0.35">
      <c r="B86" s="957"/>
      <c r="C86" s="958"/>
      <c r="D86" s="96" t="s">
        <v>252</v>
      </c>
      <c r="E86" s="941"/>
      <c r="F86" s="941"/>
      <c r="G86" s="941"/>
      <c r="H86" s="942"/>
    </row>
    <row r="87" spans="2:27" s="786" customFormat="1" ht="25.15" customHeight="1" x14ac:dyDescent="0.35">
      <c r="B87" s="345"/>
      <c r="C87" s="346" t="s">
        <v>240</v>
      </c>
      <c r="D87" s="96" t="s">
        <v>253</v>
      </c>
      <c r="E87" s="97" t="s">
        <v>100</v>
      </c>
      <c r="F87" s="98">
        <v>20</v>
      </c>
      <c r="G87" s="782">
        <v>0</v>
      </c>
      <c r="H87" s="790">
        <f t="shared" ref="H87" si="8">(F87*G87)</f>
        <v>0</v>
      </c>
    </row>
    <row r="88" spans="2:27" s="786" customFormat="1" ht="25.15" customHeight="1" x14ac:dyDescent="0.35">
      <c r="B88" s="957"/>
      <c r="C88" s="958"/>
      <c r="D88" s="96" t="s">
        <v>254</v>
      </c>
      <c r="E88" s="941"/>
      <c r="F88" s="941"/>
      <c r="G88" s="941"/>
      <c r="H88" s="942"/>
    </row>
    <row r="89" spans="2:27" s="786" customFormat="1" ht="89.25" customHeight="1" x14ac:dyDescent="0.35">
      <c r="B89" s="345">
        <v>33</v>
      </c>
      <c r="C89" s="340"/>
      <c r="D89" s="96" t="s">
        <v>255</v>
      </c>
      <c r="E89" s="97" t="s">
        <v>100</v>
      </c>
      <c r="F89" s="98">
        <v>20</v>
      </c>
      <c r="G89" s="782">
        <v>0</v>
      </c>
      <c r="H89" s="790">
        <f t="shared" ref="H89:H93" si="9">(F89*G89)</f>
        <v>0</v>
      </c>
    </row>
    <row r="90" spans="2:27" s="786" customFormat="1" ht="45" customHeight="1" x14ac:dyDescent="0.35">
      <c r="B90" s="345">
        <v>34</v>
      </c>
      <c r="C90" s="340"/>
      <c r="D90" s="96" t="s">
        <v>256</v>
      </c>
      <c r="E90" s="97" t="s">
        <v>100</v>
      </c>
      <c r="F90" s="98">
        <v>20</v>
      </c>
      <c r="G90" s="782">
        <v>0</v>
      </c>
      <c r="H90" s="790">
        <f t="shared" si="9"/>
        <v>0</v>
      </c>
    </row>
    <row r="91" spans="2:27" s="786" customFormat="1" ht="67.5" customHeight="1" x14ac:dyDescent="0.35">
      <c r="B91" s="345">
        <v>35</v>
      </c>
      <c r="C91" s="340"/>
      <c r="D91" s="96" t="s">
        <v>257</v>
      </c>
      <c r="E91" s="97" t="s">
        <v>38</v>
      </c>
      <c r="F91" s="98">
        <v>8.64</v>
      </c>
      <c r="G91" s="782">
        <v>0</v>
      </c>
      <c r="H91" s="790">
        <f t="shared" si="9"/>
        <v>0</v>
      </c>
    </row>
    <row r="92" spans="2:27" s="786" customFormat="1" ht="64.5" customHeight="1" x14ac:dyDescent="0.35">
      <c r="B92" s="345">
        <v>36</v>
      </c>
      <c r="C92" s="340"/>
      <c r="D92" s="96" t="s">
        <v>258</v>
      </c>
      <c r="E92" s="97" t="s">
        <v>100</v>
      </c>
      <c r="F92" s="98">
        <v>2</v>
      </c>
      <c r="G92" s="782">
        <v>0</v>
      </c>
      <c r="H92" s="790">
        <f t="shared" si="9"/>
        <v>0</v>
      </c>
    </row>
    <row r="93" spans="2:27" s="786" customFormat="1" ht="48.75" customHeight="1" thickBot="1" x14ac:dyDescent="0.4">
      <c r="B93" s="99">
        <v>37</v>
      </c>
      <c r="C93" s="107"/>
      <c r="D93" s="100" t="s">
        <v>259</v>
      </c>
      <c r="E93" s="101" t="s">
        <v>36</v>
      </c>
      <c r="F93" s="102">
        <v>550</v>
      </c>
      <c r="G93" s="784">
        <v>0</v>
      </c>
      <c r="H93" s="794">
        <f t="shared" si="9"/>
        <v>0</v>
      </c>
    </row>
    <row r="94" spans="2:27" s="787" customFormat="1" ht="23.25" customHeight="1" thickBot="1" x14ac:dyDescent="0.4">
      <c r="B94" s="937" t="s">
        <v>578</v>
      </c>
      <c r="C94" s="938"/>
      <c r="D94" s="938"/>
      <c r="E94" s="938"/>
      <c r="F94" s="938"/>
      <c r="G94" s="939"/>
      <c r="H94" s="386">
        <f>SUM(H71:H93)</f>
        <v>0</v>
      </c>
      <c r="I94" s="786"/>
      <c r="J94" s="786"/>
      <c r="K94" s="786"/>
      <c r="L94" s="786"/>
      <c r="M94" s="786"/>
      <c r="N94" s="786"/>
      <c r="O94" s="786"/>
      <c r="P94" s="786"/>
      <c r="Q94" s="786"/>
      <c r="R94" s="786"/>
      <c r="S94" s="786"/>
      <c r="T94" s="786"/>
      <c r="U94" s="786"/>
      <c r="V94" s="786"/>
      <c r="W94" s="786"/>
      <c r="X94" s="786"/>
      <c r="Y94" s="786"/>
      <c r="Z94" s="786"/>
      <c r="AA94" s="786"/>
    </row>
    <row r="95" spans="2:27" s="786" customFormat="1" ht="25.15" customHeight="1" x14ac:dyDescent="0.35">
      <c r="B95" s="328"/>
      <c r="C95" s="95"/>
      <c r="D95" s="206" t="s">
        <v>404</v>
      </c>
      <c r="E95" s="941"/>
      <c r="F95" s="941"/>
      <c r="G95" s="941"/>
      <c r="H95" s="942"/>
    </row>
    <row r="96" spans="2:27" s="786" customFormat="1" ht="45" customHeight="1" x14ac:dyDescent="0.35">
      <c r="B96" s="412" t="s">
        <v>558</v>
      </c>
      <c r="C96" s="122" t="s">
        <v>260</v>
      </c>
      <c r="D96" s="123" t="s">
        <v>261</v>
      </c>
      <c r="E96" s="129" t="s">
        <v>37</v>
      </c>
      <c r="F96" s="129">
        <v>10.24</v>
      </c>
      <c r="G96" s="782">
        <v>0</v>
      </c>
      <c r="H96" s="790">
        <f t="shared" ref="H96:H99" si="10">(F96*G96)</f>
        <v>0</v>
      </c>
    </row>
    <row r="97" spans="2:27" s="786" customFormat="1" ht="68.25" customHeight="1" x14ac:dyDescent="0.35">
      <c r="B97" s="329" t="s">
        <v>559</v>
      </c>
      <c r="C97" s="349" t="s">
        <v>262</v>
      </c>
      <c r="D97" s="96" t="s">
        <v>263</v>
      </c>
      <c r="E97" s="98" t="s">
        <v>38</v>
      </c>
      <c r="F97" s="98">
        <v>17.16</v>
      </c>
      <c r="G97" s="782">
        <v>0</v>
      </c>
      <c r="H97" s="790">
        <f t="shared" si="10"/>
        <v>0</v>
      </c>
    </row>
    <row r="98" spans="2:27" s="786" customFormat="1" ht="34.5" customHeight="1" x14ac:dyDescent="0.35">
      <c r="B98" s="329" t="s">
        <v>560</v>
      </c>
      <c r="C98" s="349" t="s">
        <v>264</v>
      </c>
      <c r="D98" s="96" t="s">
        <v>265</v>
      </c>
      <c r="E98" s="98" t="s">
        <v>37</v>
      </c>
      <c r="F98" s="98">
        <v>15.6</v>
      </c>
      <c r="G98" s="782">
        <v>0</v>
      </c>
      <c r="H98" s="790">
        <f t="shared" si="10"/>
        <v>0</v>
      </c>
    </row>
    <row r="99" spans="2:27" s="786" customFormat="1" ht="45" customHeight="1" x14ac:dyDescent="0.35">
      <c r="B99" s="329" t="s">
        <v>561</v>
      </c>
      <c r="C99" s="349" t="s">
        <v>266</v>
      </c>
      <c r="D99" s="96" t="s">
        <v>267</v>
      </c>
      <c r="E99" s="98" t="s">
        <v>38</v>
      </c>
      <c r="F99" s="98">
        <v>2.34</v>
      </c>
      <c r="G99" s="782">
        <v>0</v>
      </c>
      <c r="H99" s="790">
        <f t="shared" si="10"/>
        <v>0</v>
      </c>
    </row>
    <row r="100" spans="2:27" s="786" customFormat="1" ht="45" customHeight="1" x14ac:dyDescent="0.35">
      <c r="B100" s="954" t="s">
        <v>562</v>
      </c>
      <c r="C100" s="940" t="s">
        <v>268</v>
      </c>
      <c r="D100" s="96" t="s">
        <v>269</v>
      </c>
      <c r="E100" s="941"/>
      <c r="F100" s="941"/>
      <c r="G100" s="941"/>
      <c r="H100" s="942"/>
    </row>
    <row r="101" spans="2:27" s="786" customFormat="1" ht="24.95" customHeight="1" x14ac:dyDescent="0.35">
      <c r="B101" s="955"/>
      <c r="C101" s="940"/>
      <c r="D101" s="96" t="s">
        <v>270</v>
      </c>
      <c r="E101" s="98" t="s">
        <v>38</v>
      </c>
      <c r="F101" s="98">
        <v>4.32</v>
      </c>
      <c r="G101" s="782">
        <v>0</v>
      </c>
      <c r="H101" s="790">
        <f t="shared" ref="H101:H103" si="11">(F101*G101)</f>
        <v>0</v>
      </c>
    </row>
    <row r="102" spans="2:27" s="786" customFormat="1" ht="24.95" customHeight="1" x14ac:dyDescent="0.35">
      <c r="B102" s="955"/>
      <c r="C102" s="940"/>
      <c r="D102" s="96" t="s">
        <v>271</v>
      </c>
      <c r="E102" s="98" t="s">
        <v>38</v>
      </c>
      <c r="F102" s="98">
        <v>0.28999999999999998</v>
      </c>
      <c r="G102" s="782">
        <v>0</v>
      </c>
      <c r="H102" s="790">
        <f t="shared" si="11"/>
        <v>0</v>
      </c>
    </row>
    <row r="103" spans="2:27" s="786" customFormat="1" ht="24.95" customHeight="1" x14ac:dyDescent="0.35">
      <c r="B103" s="956"/>
      <c r="C103" s="940"/>
      <c r="D103" s="96" t="s">
        <v>272</v>
      </c>
      <c r="E103" s="98" t="s">
        <v>38</v>
      </c>
      <c r="F103" s="98">
        <v>1.44</v>
      </c>
      <c r="G103" s="782">
        <v>0</v>
      </c>
      <c r="H103" s="790">
        <f t="shared" si="11"/>
        <v>0</v>
      </c>
    </row>
    <row r="104" spans="2:27" s="786" customFormat="1" ht="24.95" customHeight="1" x14ac:dyDescent="0.35">
      <c r="B104" s="954" t="s">
        <v>525</v>
      </c>
      <c r="C104" s="940" t="s">
        <v>273</v>
      </c>
      <c r="D104" s="96" t="s">
        <v>274</v>
      </c>
      <c r="E104" s="941"/>
      <c r="F104" s="941"/>
      <c r="G104" s="941"/>
      <c r="H104" s="942"/>
    </row>
    <row r="105" spans="2:27" s="786" customFormat="1" ht="24.95" customHeight="1" x14ac:dyDescent="0.35">
      <c r="B105" s="955"/>
      <c r="C105" s="940"/>
      <c r="D105" s="96" t="s">
        <v>275</v>
      </c>
      <c r="E105" s="98" t="s">
        <v>133</v>
      </c>
      <c r="F105" s="98">
        <v>100</v>
      </c>
      <c r="G105" s="782">
        <v>0</v>
      </c>
      <c r="H105" s="790">
        <f t="shared" ref="H105:H107" si="12">(F105*G105)</f>
        <v>0</v>
      </c>
    </row>
    <row r="106" spans="2:27" s="786" customFormat="1" ht="24.95" customHeight="1" x14ac:dyDescent="0.35">
      <c r="B106" s="956"/>
      <c r="C106" s="940"/>
      <c r="D106" s="96" t="s">
        <v>276</v>
      </c>
      <c r="E106" s="98" t="s">
        <v>133</v>
      </c>
      <c r="F106" s="98">
        <v>160</v>
      </c>
      <c r="G106" s="782">
        <v>0</v>
      </c>
      <c r="H106" s="790">
        <f t="shared" si="12"/>
        <v>0</v>
      </c>
    </row>
    <row r="107" spans="2:27" s="786" customFormat="1" ht="45" customHeight="1" x14ac:dyDescent="0.35">
      <c r="B107" s="413" t="s">
        <v>526</v>
      </c>
      <c r="C107" s="510" t="s">
        <v>277</v>
      </c>
      <c r="D107" s="109" t="s">
        <v>278</v>
      </c>
      <c r="E107" s="110" t="s">
        <v>133</v>
      </c>
      <c r="F107" s="110">
        <v>400</v>
      </c>
      <c r="G107" s="788">
        <v>0</v>
      </c>
      <c r="H107" s="791">
        <f t="shared" si="12"/>
        <v>0</v>
      </c>
    </row>
    <row r="108" spans="2:27" s="787" customFormat="1" ht="24.95" customHeight="1" thickBot="1" x14ac:dyDescent="0.4">
      <c r="B108" s="943" t="s">
        <v>577</v>
      </c>
      <c r="C108" s="944"/>
      <c r="D108" s="944"/>
      <c r="E108" s="944"/>
      <c r="F108" s="944"/>
      <c r="G108" s="944"/>
      <c r="H108" s="512">
        <f>SUM(H96:H107)*3</f>
        <v>0</v>
      </c>
      <c r="I108" s="786"/>
      <c r="J108" s="786"/>
      <c r="K108" s="786"/>
      <c r="L108" s="786"/>
      <c r="M108" s="786"/>
      <c r="N108" s="786"/>
      <c r="O108" s="786"/>
      <c r="P108" s="786"/>
      <c r="Q108" s="786"/>
      <c r="R108" s="786"/>
      <c r="S108" s="786"/>
      <c r="T108" s="786"/>
      <c r="U108" s="786"/>
      <c r="V108" s="786"/>
      <c r="W108" s="786"/>
      <c r="X108" s="786"/>
      <c r="Y108" s="786"/>
      <c r="Z108" s="786"/>
      <c r="AA108" s="786"/>
    </row>
    <row r="109" spans="2:27" s="787" customFormat="1" ht="24.95" customHeight="1" thickBot="1" x14ac:dyDescent="0.4">
      <c r="B109" s="945" t="s">
        <v>405</v>
      </c>
      <c r="C109" s="946"/>
      <c r="D109" s="946"/>
      <c r="E109" s="946"/>
      <c r="F109" s="946"/>
      <c r="G109" s="947"/>
      <c r="H109" s="414">
        <f>SUM(H56+H69+H94+H108)</f>
        <v>0</v>
      </c>
      <c r="I109" s="786"/>
      <c r="J109" s="786"/>
      <c r="K109" s="786"/>
      <c r="L109" s="786"/>
      <c r="M109" s="786"/>
      <c r="N109" s="786"/>
      <c r="O109" s="786"/>
      <c r="P109" s="786"/>
      <c r="Q109" s="786"/>
      <c r="R109" s="786"/>
      <c r="S109" s="786"/>
      <c r="T109" s="786"/>
      <c r="U109" s="786"/>
      <c r="V109" s="786"/>
      <c r="W109" s="786"/>
      <c r="X109" s="786"/>
      <c r="Y109" s="786"/>
      <c r="Z109" s="786"/>
      <c r="AA109" s="786"/>
    </row>
    <row r="110" spans="2:27" s="787" customFormat="1" ht="24.95" customHeight="1" x14ac:dyDescent="0.35">
      <c r="B110" s="795"/>
      <c r="C110" s="796"/>
      <c r="D110" s="209" t="s">
        <v>406</v>
      </c>
      <c r="E110" s="797"/>
      <c r="F110" s="798"/>
      <c r="G110" s="799"/>
      <c r="H110" s="178"/>
      <c r="K110" s="786"/>
      <c r="L110" s="786"/>
      <c r="M110" s="786"/>
      <c r="N110" s="786"/>
      <c r="O110" s="786"/>
      <c r="P110" s="786"/>
      <c r="Q110" s="786"/>
      <c r="R110" s="786"/>
      <c r="S110" s="786"/>
      <c r="T110" s="786"/>
      <c r="U110" s="786"/>
      <c r="V110" s="786"/>
      <c r="W110" s="786"/>
      <c r="X110" s="786"/>
      <c r="Y110" s="786"/>
      <c r="Z110" s="786"/>
      <c r="AA110" s="786"/>
    </row>
    <row r="111" spans="2:27" s="787" customFormat="1" ht="81.75" customHeight="1" x14ac:dyDescent="0.35">
      <c r="B111" s="207">
        <v>45</v>
      </c>
      <c r="C111" s="122" t="s">
        <v>58</v>
      </c>
      <c r="D111" s="123" t="s">
        <v>144</v>
      </c>
      <c r="E111" s="160" t="s">
        <v>38</v>
      </c>
      <c r="F111" s="129">
        <v>20</v>
      </c>
      <c r="G111" s="782">
        <v>0</v>
      </c>
      <c r="H111" s="790">
        <f>(F111*G111)</f>
        <v>0</v>
      </c>
      <c r="K111" s="786"/>
      <c r="L111" s="786"/>
      <c r="M111" s="786"/>
      <c r="N111" s="786"/>
      <c r="O111" s="786"/>
      <c r="P111" s="786"/>
      <c r="Q111" s="786"/>
      <c r="R111" s="786"/>
      <c r="S111" s="786"/>
      <c r="T111" s="786"/>
      <c r="U111" s="786"/>
      <c r="V111" s="786"/>
      <c r="W111" s="786"/>
      <c r="X111" s="786"/>
      <c r="Y111" s="786"/>
      <c r="Z111" s="786"/>
      <c r="AA111" s="786"/>
    </row>
    <row r="112" spans="2:27" s="787" customFormat="1" ht="45" customHeight="1" x14ac:dyDescent="0.35">
      <c r="B112" s="103">
        <v>46</v>
      </c>
      <c r="C112" s="349"/>
      <c r="D112" s="96" t="s">
        <v>618</v>
      </c>
      <c r="E112" s="97" t="s">
        <v>36</v>
      </c>
      <c r="F112" s="98">
        <v>150</v>
      </c>
      <c r="G112" s="782">
        <v>0</v>
      </c>
      <c r="H112" s="790">
        <f t="shared" ref="H112:H115" si="13">(F112*G112)</f>
        <v>0</v>
      </c>
      <c r="K112" s="786"/>
      <c r="L112" s="786"/>
      <c r="M112" s="786"/>
      <c r="N112" s="786"/>
      <c r="O112" s="786"/>
      <c r="P112" s="786"/>
      <c r="Q112" s="786"/>
      <c r="R112" s="786"/>
      <c r="S112" s="786"/>
      <c r="T112" s="786"/>
      <c r="U112" s="786"/>
      <c r="V112" s="786"/>
      <c r="W112" s="786"/>
      <c r="X112" s="786"/>
      <c r="Y112" s="786"/>
      <c r="Z112" s="786"/>
      <c r="AA112" s="786"/>
    </row>
    <row r="113" spans="2:27" s="787" customFormat="1" ht="45" customHeight="1" x14ac:dyDescent="0.35">
      <c r="B113" s="103">
        <v>47</v>
      </c>
      <c r="C113" s="349"/>
      <c r="D113" s="96" t="s">
        <v>618</v>
      </c>
      <c r="E113" s="97" t="s">
        <v>36</v>
      </c>
      <c r="F113" s="98">
        <v>6</v>
      </c>
      <c r="G113" s="782">
        <v>0</v>
      </c>
      <c r="H113" s="790">
        <f t="shared" si="13"/>
        <v>0</v>
      </c>
      <c r="K113" s="786"/>
      <c r="L113" s="786"/>
      <c r="M113" s="786"/>
      <c r="N113" s="786"/>
      <c r="O113" s="786"/>
      <c r="P113" s="786"/>
      <c r="Q113" s="786"/>
      <c r="R113" s="786"/>
      <c r="S113" s="786"/>
      <c r="T113" s="786"/>
      <c r="U113" s="786"/>
      <c r="V113" s="786"/>
      <c r="W113" s="786"/>
      <c r="X113" s="786"/>
      <c r="Y113" s="786"/>
      <c r="Z113" s="786"/>
      <c r="AA113" s="786"/>
    </row>
    <row r="114" spans="2:27" s="787" customFormat="1" ht="49.5" customHeight="1" x14ac:dyDescent="0.35">
      <c r="B114" s="103">
        <v>48</v>
      </c>
      <c r="C114" s="349"/>
      <c r="D114" s="96" t="s">
        <v>617</v>
      </c>
      <c r="E114" s="97" t="s">
        <v>100</v>
      </c>
      <c r="F114" s="98">
        <v>10</v>
      </c>
      <c r="G114" s="782">
        <v>0</v>
      </c>
      <c r="H114" s="790">
        <f t="shared" si="13"/>
        <v>0</v>
      </c>
      <c r="K114" s="786"/>
      <c r="L114" s="786"/>
      <c r="M114" s="786"/>
      <c r="N114" s="786"/>
      <c r="O114" s="786"/>
      <c r="P114" s="786"/>
      <c r="Q114" s="786"/>
      <c r="R114" s="786"/>
      <c r="S114" s="786"/>
      <c r="T114" s="786"/>
      <c r="U114" s="786"/>
      <c r="V114" s="786"/>
      <c r="W114" s="786"/>
      <c r="X114" s="786"/>
      <c r="Y114" s="786"/>
      <c r="Z114" s="786"/>
      <c r="AA114" s="786"/>
    </row>
    <row r="115" spans="2:27" s="787" customFormat="1" ht="54" customHeight="1" thickBot="1" x14ac:dyDescent="0.4">
      <c r="B115" s="104">
        <v>49</v>
      </c>
      <c r="C115" s="105" t="s">
        <v>61</v>
      </c>
      <c r="D115" s="773" t="s">
        <v>616</v>
      </c>
      <c r="E115" s="101" t="s">
        <v>38</v>
      </c>
      <c r="F115" s="102">
        <v>12</v>
      </c>
      <c r="G115" s="782">
        <v>0</v>
      </c>
      <c r="H115" s="790">
        <f t="shared" si="13"/>
        <v>0</v>
      </c>
      <c r="K115" s="786"/>
      <c r="L115" s="786"/>
      <c r="M115" s="786"/>
      <c r="N115" s="786"/>
      <c r="O115" s="786"/>
      <c r="P115" s="786"/>
      <c r="Q115" s="786"/>
      <c r="R115" s="786"/>
      <c r="S115" s="786"/>
      <c r="T115" s="786"/>
      <c r="U115" s="786"/>
      <c r="V115" s="786"/>
      <c r="W115" s="786"/>
      <c r="X115" s="786"/>
      <c r="Y115" s="786"/>
      <c r="Z115" s="786"/>
      <c r="AA115" s="786"/>
    </row>
    <row r="116" spans="2:27" s="787" customFormat="1" ht="24.95" customHeight="1" thickBot="1" x14ac:dyDescent="0.4">
      <c r="B116" s="937" t="s">
        <v>576</v>
      </c>
      <c r="C116" s="938"/>
      <c r="D116" s="938"/>
      <c r="E116" s="938"/>
      <c r="F116" s="938"/>
      <c r="G116" s="938"/>
      <c r="H116" s="386">
        <f>SUM(H111:H115)</f>
        <v>0</v>
      </c>
      <c r="K116" s="786"/>
      <c r="L116" s="786"/>
      <c r="M116" s="786"/>
      <c r="N116" s="786"/>
      <c r="O116" s="786"/>
      <c r="P116" s="786"/>
      <c r="Q116" s="786"/>
      <c r="R116" s="786"/>
      <c r="S116" s="786"/>
      <c r="T116" s="786"/>
      <c r="U116" s="786"/>
      <c r="V116" s="786"/>
      <c r="W116" s="786"/>
      <c r="X116" s="786"/>
      <c r="Y116" s="786"/>
      <c r="Z116" s="786"/>
      <c r="AA116" s="786"/>
    </row>
    <row r="117" spans="2:27" ht="24.95" customHeight="1" x14ac:dyDescent="0.35">
      <c r="B117" s="795"/>
      <c r="C117" s="800"/>
      <c r="D117" s="513" t="s">
        <v>152</v>
      </c>
      <c r="E117" s="797"/>
      <c r="F117" s="798"/>
      <c r="G117" s="799"/>
      <c r="H117" s="178"/>
      <c r="I117" s="335"/>
      <c r="J117" s="335"/>
      <c r="K117" s="335"/>
      <c r="L117" s="335"/>
      <c r="M117" s="335"/>
      <c r="N117" s="335"/>
      <c r="O117" s="335"/>
      <c r="P117" s="335"/>
      <c r="Q117" s="335"/>
      <c r="R117" s="335"/>
      <c r="S117" s="335"/>
      <c r="T117" s="335"/>
      <c r="U117" s="335"/>
      <c r="V117" s="335"/>
      <c r="W117" s="335"/>
      <c r="X117" s="335"/>
      <c r="Y117" s="335"/>
      <c r="Z117" s="335"/>
      <c r="AA117" s="335"/>
    </row>
    <row r="118" spans="2:27" ht="24.95" customHeight="1" x14ac:dyDescent="0.35">
      <c r="B118" s="801"/>
      <c r="C118" s="802"/>
      <c r="D118" s="199" t="s">
        <v>153</v>
      </c>
      <c r="E118" s="803"/>
      <c r="F118" s="804"/>
      <c r="G118" s="805"/>
      <c r="H118" s="481"/>
      <c r="I118" s="335"/>
      <c r="J118" s="335"/>
      <c r="K118" s="335"/>
      <c r="L118" s="335"/>
      <c r="M118" s="335"/>
      <c r="N118" s="335"/>
      <c r="O118" s="335"/>
      <c r="P118" s="335"/>
      <c r="Q118" s="335"/>
      <c r="R118" s="335"/>
      <c r="S118" s="335"/>
      <c r="T118" s="335"/>
      <c r="U118" s="335"/>
      <c r="V118" s="335"/>
      <c r="W118" s="335"/>
      <c r="X118" s="335"/>
      <c r="Y118" s="335"/>
      <c r="Z118" s="335"/>
      <c r="AA118" s="335"/>
    </row>
    <row r="119" spans="2:27" ht="96.75" customHeight="1" x14ac:dyDescent="0.35">
      <c r="B119" s="412" t="s">
        <v>527</v>
      </c>
      <c r="C119" s="122" t="s">
        <v>379</v>
      </c>
      <c r="D119" s="123" t="s">
        <v>478</v>
      </c>
      <c r="E119" s="806" t="s">
        <v>100</v>
      </c>
      <c r="F119" s="129">
        <v>7</v>
      </c>
      <c r="G119" s="782">
        <v>0</v>
      </c>
      <c r="H119" s="790">
        <f t="shared" ref="H119:H126" si="14">(F119*G119)</f>
        <v>0</v>
      </c>
      <c r="I119" s="335"/>
      <c r="J119" s="335"/>
      <c r="K119" s="335"/>
      <c r="L119" s="335"/>
      <c r="M119" s="335"/>
      <c r="N119" s="335"/>
      <c r="O119" s="335"/>
      <c r="P119" s="335"/>
      <c r="Q119" s="335"/>
      <c r="R119" s="335"/>
      <c r="S119" s="335"/>
      <c r="T119" s="335"/>
      <c r="U119" s="335"/>
      <c r="V119" s="335"/>
      <c r="W119" s="335"/>
      <c r="X119" s="335"/>
      <c r="Y119" s="335"/>
      <c r="Z119" s="335"/>
      <c r="AA119" s="335"/>
    </row>
    <row r="120" spans="2:27" ht="101.25" customHeight="1" x14ac:dyDescent="0.35">
      <c r="B120" s="329" t="s">
        <v>563</v>
      </c>
      <c r="C120" s="349" t="s">
        <v>379</v>
      </c>
      <c r="D120" s="96" t="s">
        <v>500</v>
      </c>
      <c r="E120" s="807" t="s">
        <v>100</v>
      </c>
      <c r="F120" s="98">
        <v>1</v>
      </c>
      <c r="G120" s="782">
        <v>0</v>
      </c>
      <c r="H120" s="790">
        <f t="shared" si="14"/>
        <v>0</v>
      </c>
      <c r="I120" s="335"/>
      <c r="J120" s="335"/>
      <c r="K120" s="335"/>
      <c r="L120" s="335"/>
      <c r="M120" s="335"/>
      <c r="N120" s="335"/>
      <c r="O120" s="335"/>
      <c r="P120" s="335"/>
      <c r="Q120" s="335"/>
      <c r="R120" s="335"/>
      <c r="S120" s="335"/>
      <c r="T120" s="335"/>
      <c r="U120" s="335"/>
      <c r="V120" s="335"/>
      <c r="W120" s="335"/>
      <c r="X120" s="335"/>
      <c r="Y120" s="335"/>
      <c r="Z120" s="335"/>
      <c r="AA120" s="335"/>
    </row>
    <row r="121" spans="2:27" ht="78.75" customHeight="1" x14ac:dyDescent="0.35">
      <c r="B121" s="329" t="s">
        <v>528</v>
      </c>
      <c r="C121" s="349" t="s">
        <v>379</v>
      </c>
      <c r="D121" s="808" t="s">
        <v>498</v>
      </c>
      <c r="E121" s="807" t="s">
        <v>100</v>
      </c>
      <c r="F121" s="98">
        <v>10</v>
      </c>
      <c r="G121" s="782">
        <v>0</v>
      </c>
      <c r="H121" s="790">
        <f t="shared" si="14"/>
        <v>0</v>
      </c>
      <c r="I121" s="335"/>
      <c r="J121" s="335"/>
      <c r="K121" s="335"/>
      <c r="L121" s="335"/>
      <c r="M121" s="335"/>
      <c r="N121" s="335"/>
      <c r="O121" s="335"/>
      <c r="P121" s="335"/>
      <c r="Q121" s="335"/>
      <c r="R121" s="335"/>
      <c r="S121" s="335"/>
      <c r="T121" s="335"/>
      <c r="U121" s="335"/>
      <c r="V121" s="335"/>
      <c r="W121" s="335"/>
      <c r="X121" s="335"/>
      <c r="Y121" s="335"/>
      <c r="Z121" s="335"/>
      <c r="AA121" s="335"/>
    </row>
    <row r="122" spans="2:27" ht="81.75" customHeight="1" x14ac:dyDescent="0.35">
      <c r="B122" s="329" t="s">
        <v>529</v>
      </c>
      <c r="C122" s="349" t="s">
        <v>379</v>
      </c>
      <c r="D122" s="96" t="s">
        <v>499</v>
      </c>
      <c r="E122" s="807" t="s">
        <v>100</v>
      </c>
      <c r="F122" s="98">
        <v>14</v>
      </c>
      <c r="G122" s="782">
        <v>0</v>
      </c>
      <c r="H122" s="790">
        <f t="shared" si="14"/>
        <v>0</v>
      </c>
      <c r="I122" s="335"/>
      <c r="J122" s="335"/>
      <c r="K122" s="335"/>
      <c r="L122" s="335"/>
      <c r="M122" s="335"/>
      <c r="N122" s="335"/>
      <c r="O122" s="335"/>
      <c r="P122" s="335"/>
      <c r="Q122" s="335"/>
      <c r="R122" s="335"/>
      <c r="S122" s="335"/>
      <c r="T122" s="335"/>
      <c r="U122" s="335"/>
      <c r="V122" s="335"/>
      <c r="W122" s="335"/>
      <c r="X122" s="335"/>
      <c r="Y122" s="335"/>
      <c r="Z122" s="335"/>
      <c r="AA122" s="335"/>
    </row>
    <row r="123" spans="2:27" ht="81.75" customHeight="1" x14ac:dyDescent="0.35">
      <c r="B123" s="329" t="s">
        <v>530</v>
      </c>
      <c r="C123" s="349" t="s">
        <v>379</v>
      </c>
      <c r="D123" s="96" t="s">
        <v>489</v>
      </c>
      <c r="E123" s="807" t="s">
        <v>100</v>
      </c>
      <c r="F123" s="98">
        <v>12</v>
      </c>
      <c r="G123" s="782">
        <v>0</v>
      </c>
      <c r="H123" s="790">
        <f t="shared" si="14"/>
        <v>0</v>
      </c>
      <c r="I123" s="335"/>
      <c r="J123" s="335"/>
      <c r="K123" s="335"/>
      <c r="L123" s="335"/>
      <c r="M123" s="335"/>
      <c r="N123" s="335"/>
      <c r="O123" s="335"/>
      <c r="P123" s="335"/>
      <c r="Q123" s="335"/>
      <c r="R123" s="335"/>
      <c r="S123" s="335"/>
      <c r="T123" s="335"/>
      <c r="U123" s="335"/>
      <c r="V123" s="335"/>
      <c r="W123" s="335"/>
      <c r="X123" s="335"/>
      <c r="Y123" s="335"/>
      <c r="Z123" s="335"/>
      <c r="AA123" s="335"/>
    </row>
    <row r="124" spans="2:27" ht="85.5" customHeight="1" x14ac:dyDescent="0.35">
      <c r="B124" s="329" t="s">
        <v>531</v>
      </c>
      <c r="C124" s="349" t="s">
        <v>379</v>
      </c>
      <c r="D124" s="96" t="s">
        <v>391</v>
      </c>
      <c r="E124" s="807" t="s">
        <v>36</v>
      </c>
      <c r="F124" s="98">
        <v>48</v>
      </c>
      <c r="G124" s="782">
        <v>0</v>
      </c>
      <c r="H124" s="790">
        <f t="shared" si="14"/>
        <v>0</v>
      </c>
      <c r="I124" s="335"/>
      <c r="J124" s="335"/>
      <c r="K124" s="335"/>
      <c r="L124" s="335"/>
      <c r="M124" s="335"/>
      <c r="N124" s="335"/>
      <c r="O124" s="335"/>
      <c r="P124" s="335"/>
      <c r="Q124" s="335"/>
      <c r="R124" s="335"/>
      <c r="S124" s="335"/>
      <c r="T124" s="335"/>
      <c r="U124" s="335"/>
      <c r="V124" s="335"/>
      <c r="W124" s="335"/>
      <c r="X124" s="335"/>
      <c r="Y124" s="335"/>
      <c r="Z124" s="335"/>
      <c r="AA124" s="335"/>
    </row>
    <row r="125" spans="2:27" ht="84.75" customHeight="1" x14ac:dyDescent="0.35">
      <c r="B125" s="329" t="s">
        <v>532</v>
      </c>
      <c r="C125" s="349" t="s">
        <v>379</v>
      </c>
      <c r="D125" s="96" t="s">
        <v>392</v>
      </c>
      <c r="E125" s="807" t="s">
        <v>36</v>
      </c>
      <c r="F125" s="98">
        <v>56</v>
      </c>
      <c r="G125" s="782">
        <v>0</v>
      </c>
      <c r="H125" s="790">
        <f t="shared" si="14"/>
        <v>0</v>
      </c>
      <c r="I125" s="335"/>
      <c r="J125" s="335"/>
      <c r="K125" s="335"/>
      <c r="L125" s="335"/>
      <c r="M125" s="335"/>
      <c r="N125" s="335"/>
      <c r="O125" s="335"/>
      <c r="P125" s="335"/>
      <c r="Q125" s="335"/>
      <c r="R125" s="335"/>
      <c r="S125" s="335"/>
      <c r="T125" s="335"/>
      <c r="U125" s="335"/>
      <c r="V125" s="335"/>
      <c r="W125" s="335"/>
      <c r="X125" s="335"/>
      <c r="Y125" s="335"/>
      <c r="Z125" s="335"/>
      <c r="AA125" s="335"/>
    </row>
    <row r="126" spans="2:27" ht="69.75" customHeight="1" x14ac:dyDescent="0.35">
      <c r="B126" s="329" t="s">
        <v>533</v>
      </c>
      <c r="C126" s="443" t="s">
        <v>190</v>
      </c>
      <c r="D126" s="809" t="s">
        <v>191</v>
      </c>
      <c r="E126" s="810" t="s">
        <v>38</v>
      </c>
      <c r="F126" s="110">
        <v>2.4</v>
      </c>
      <c r="G126" s="782">
        <v>0</v>
      </c>
      <c r="H126" s="790">
        <f t="shared" si="14"/>
        <v>0</v>
      </c>
      <c r="I126" s="335"/>
      <c r="J126" s="335"/>
      <c r="K126" s="335"/>
      <c r="L126" s="335"/>
      <c r="M126" s="335"/>
      <c r="N126" s="335"/>
      <c r="O126" s="335"/>
      <c r="P126" s="335"/>
      <c r="Q126" s="335"/>
      <c r="R126" s="335"/>
      <c r="S126" s="335"/>
      <c r="T126" s="335"/>
      <c r="U126" s="335"/>
      <c r="V126" s="335"/>
      <c r="W126" s="335"/>
      <c r="X126" s="335"/>
      <c r="Y126" s="335"/>
      <c r="Z126" s="335"/>
      <c r="AA126" s="335"/>
    </row>
    <row r="127" spans="2:27" ht="24.95" customHeight="1" x14ac:dyDescent="0.35">
      <c r="B127" s="811"/>
      <c r="C127" s="346"/>
      <c r="D127" s="515" t="s">
        <v>154</v>
      </c>
      <c r="E127" s="812"/>
      <c r="F127" s="813"/>
      <c r="G127" s="814"/>
      <c r="H127" s="815"/>
      <c r="I127" s="335"/>
      <c r="J127" s="335"/>
      <c r="K127" s="335"/>
      <c r="L127" s="335"/>
      <c r="M127" s="335"/>
      <c r="N127" s="335"/>
      <c r="O127" s="335"/>
      <c r="P127" s="335"/>
      <c r="Q127" s="335"/>
      <c r="R127" s="335"/>
      <c r="S127" s="335"/>
      <c r="T127" s="335"/>
      <c r="U127" s="335"/>
      <c r="V127" s="335"/>
      <c r="W127" s="335"/>
      <c r="X127" s="335"/>
      <c r="Y127" s="335"/>
      <c r="Z127" s="335"/>
      <c r="AA127" s="335"/>
    </row>
    <row r="128" spans="2:27" ht="72.75" customHeight="1" thickBot="1" x14ac:dyDescent="0.4">
      <c r="B128" s="90">
        <v>58</v>
      </c>
      <c r="C128" s="105" t="s">
        <v>382</v>
      </c>
      <c r="D128" s="100" t="s">
        <v>155</v>
      </c>
      <c r="E128" s="816" t="s">
        <v>37</v>
      </c>
      <c r="F128" s="145">
        <v>337.1</v>
      </c>
      <c r="G128" s="784">
        <v>0</v>
      </c>
      <c r="H128" s="794">
        <f t="shared" ref="H128" si="15">(F128*G128)</f>
        <v>0</v>
      </c>
      <c r="I128" s="335"/>
      <c r="J128" s="335"/>
      <c r="K128" s="335"/>
      <c r="L128" s="335"/>
      <c r="M128" s="335"/>
      <c r="N128" s="335"/>
      <c r="O128" s="335"/>
      <c r="P128" s="335"/>
      <c r="Q128" s="335"/>
      <c r="R128" s="335"/>
      <c r="S128" s="335"/>
      <c r="T128" s="335"/>
      <c r="U128" s="335"/>
      <c r="V128" s="335"/>
      <c r="W128" s="335"/>
      <c r="X128" s="335"/>
      <c r="Y128" s="335"/>
      <c r="Z128" s="335"/>
      <c r="AA128" s="335"/>
    </row>
    <row r="129" spans="2:27" ht="22.5" customHeight="1" thickBot="1" x14ac:dyDescent="0.4">
      <c r="B129" s="937" t="s">
        <v>393</v>
      </c>
      <c r="C129" s="938"/>
      <c r="D129" s="938"/>
      <c r="E129" s="938"/>
      <c r="F129" s="938"/>
      <c r="G129" s="938"/>
      <c r="H129" s="386">
        <f>SUM(H119:H128)</f>
        <v>0</v>
      </c>
      <c r="I129" s="335"/>
      <c r="J129" s="335"/>
      <c r="K129" s="335"/>
      <c r="L129" s="335"/>
      <c r="M129" s="335"/>
      <c r="N129" s="335"/>
      <c r="O129" s="335"/>
      <c r="P129" s="335"/>
      <c r="Q129" s="335"/>
      <c r="R129" s="335"/>
      <c r="S129" s="335"/>
      <c r="T129" s="335"/>
      <c r="U129" s="335"/>
      <c r="V129" s="335"/>
      <c r="W129" s="335"/>
      <c r="X129" s="335"/>
      <c r="Y129" s="335"/>
      <c r="Z129" s="335"/>
      <c r="AA129" s="335"/>
    </row>
    <row r="130" spans="2:27" s="787" customFormat="1" ht="24.95" customHeight="1" x14ac:dyDescent="0.35">
      <c r="B130" s="328"/>
      <c r="C130" s="95"/>
      <c r="D130" s="513" t="s">
        <v>450</v>
      </c>
      <c r="E130" s="514"/>
      <c r="F130" s="817"/>
      <c r="G130" s="818"/>
      <c r="H130" s="178"/>
      <c r="I130" s="786"/>
      <c r="J130" s="786"/>
      <c r="K130" s="786"/>
      <c r="L130" s="786"/>
      <c r="M130" s="786"/>
      <c r="N130" s="786"/>
      <c r="O130" s="786"/>
      <c r="P130" s="786"/>
      <c r="Q130" s="786"/>
      <c r="R130" s="786"/>
      <c r="S130" s="786"/>
      <c r="T130" s="786"/>
      <c r="U130" s="786"/>
      <c r="V130" s="786"/>
      <c r="W130" s="786"/>
      <c r="X130" s="786"/>
      <c r="Y130" s="786"/>
      <c r="Z130" s="786"/>
      <c r="AA130" s="786"/>
    </row>
    <row r="131" spans="2:27" s="787" customFormat="1" ht="49.5" customHeight="1" x14ac:dyDescent="0.35">
      <c r="B131" s="412" t="s">
        <v>534</v>
      </c>
      <c r="C131" s="122" t="s">
        <v>143</v>
      </c>
      <c r="D131" s="123" t="s">
        <v>279</v>
      </c>
      <c r="E131" s="129" t="s">
        <v>99</v>
      </c>
      <c r="F131" s="129">
        <v>0.72699999999999998</v>
      </c>
      <c r="G131" s="755">
        <v>0</v>
      </c>
      <c r="H131" s="756">
        <f t="shared" ref="H131:H143" si="16">(F131*G131)</f>
        <v>0</v>
      </c>
      <c r="I131" s="786"/>
      <c r="J131" s="786"/>
      <c r="K131" s="786"/>
      <c r="L131" s="786"/>
      <c r="M131" s="786"/>
      <c r="N131" s="786"/>
      <c r="O131" s="786"/>
      <c r="P131" s="786"/>
      <c r="Q131" s="786"/>
      <c r="R131" s="786"/>
      <c r="S131" s="786"/>
      <c r="T131" s="786"/>
      <c r="U131" s="786"/>
      <c r="V131" s="786"/>
      <c r="W131" s="786"/>
      <c r="X131" s="786"/>
      <c r="Y131" s="786"/>
      <c r="Z131" s="786"/>
      <c r="AA131" s="786"/>
    </row>
    <row r="132" spans="2:27" s="787" customFormat="1" ht="92.25" customHeight="1" x14ac:dyDescent="0.35">
      <c r="B132" s="412" t="s">
        <v>535</v>
      </c>
      <c r="C132" s="349" t="s">
        <v>145</v>
      </c>
      <c r="D132" s="96" t="s">
        <v>581</v>
      </c>
      <c r="E132" s="98" t="s">
        <v>38</v>
      </c>
      <c r="F132" s="98">
        <v>186</v>
      </c>
      <c r="G132" s="782">
        <v>0</v>
      </c>
      <c r="H132" s="790">
        <f t="shared" si="16"/>
        <v>0</v>
      </c>
      <c r="I132" s="786"/>
      <c r="J132" s="786"/>
      <c r="K132" s="786"/>
      <c r="L132" s="786"/>
      <c r="M132" s="786"/>
      <c r="N132" s="786"/>
      <c r="O132" s="786"/>
      <c r="P132" s="786"/>
      <c r="Q132" s="786"/>
      <c r="R132" s="786"/>
      <c r="S132" s="786"/>
      <c r="T132" s="786"/>
      <c r="U132" s="786"/>
      <c r="V132" s="786"/>
      <c r="W132" s="786"/>
      <c r="X132" s="786"/>
      <c r="Y132" s="786"/>
      <c r="Z132" s="786"/>
      <c r="AA132" s="786"/>
    </row>
    <row r="133" spans="2:27" s="787" customFormat="1" ht="68.25" customHeight="1" x14ac:dyDescent="0.35">
      <c r="B133" s="329" t="s">
        <v>536</v>
      </c>
      <c r="C133" s="349" t="s">
        <v>147</v>
      </c>
      <c r="D133" s="96" t="s">
        <v>280</v>
      </c>
      <c r="E133" s="98" t="s">
        <v>38</v>
      </c>
      <c r="F133" s="98">
        <v>5</v>
      </c>
      <c r="G133" s="782">
        <v>0</v>
      </c>
      <c r="H133" s="790">
        <f t="shared" si="16"/>
        <v>0</v>
      </c>
      <c r="I133" s="786"/>
      <c r="J133" s="786"/>
      <c r="K133" s="786"/>
      <c r="L133" s="786"/>
      <c r="M133" s="786"/>
      <c r="N133" s="786"/>
      <c r="O133" s="786"/>
      <c r="P133" s="786"/>
      <c r="Q133" s="786"/>
      <c r="R133" s="786"/>
      <c r="S133" s="786"/>
      <c r="T133" s="786"/>
      <c r="U133" s="786"/>
      <c r="V133" s="786"/>
      <c r="W133" s="786"/>
      <c r="X133" s="786"/>
      <c r="Y133" s="786"/>
      <c r="Z133" s="786"/>
      <c r="AA133" s="786"/>
    </row>
    <row r="134" spans="2:27" s="787" customFormat="1" ht="48" customHeight="1" x14ac:dyDescent="0.35">
      <c r="B134" s="329" t="s">
        <v>537</v>
      </c>
      <c r="C134" s="349" t="s">
        <v>149</v>
      </c>
      <c r="D134" s="96" t="s">
        <v>408</v>
      </c>
      <c r="E134" s="98" t="s">
        <v>38</v>
      </c>
      <c r="F134" s="98">
        <v>57.6</v>
      </c>
      <c r="G134" s="782">
        <v>0</v>
      </c>
      <c r="H134" s="790">
        <f t="shared" si="16"/>
        <v>0</v>
      </c>
      <c r="I134" s="786"/>
      <c r="J134" s="786"/>
      <c r="K134" s="786"/>
      <c r="L134" s="786"/>
      <c r="M134" s="786"/>
      <c r="N134" s="786"/>
      <c r="O134" s="786"/>
      <c r="P134" s="786"/>
      <c r="Q134" s="786"/>
      <c r="R134" s="786"/>
      <c r="S134" s="786"/>
      <c r="T134" s="786"/>
      <c r="U134" s="786"/>
      <c r="V134" s="786"/>
      <c r="W134" s="786"/>
      <c r="X134" s="786"/>
      <c r="Y134" s="786"/>
      <c r="Z134" s="786"/>
      <c r="AA134" s="786"/>
    </row>
    <row r="135" spans="2:27" s="787" customFormat="1" ht="88.5" customHeight="1" x14ac:dyDescent="0.35">
      <c r="B135" s="329" t="s">
        <v>538</v>
      </c>
      <c r="C135" s="349" t="s">
        <v>151</v>
      </c>
      <c r="D135" s="96" t="s">
        <v>281</v>
      </c>
      <c r="E135" s="98" t="s">
        <v>38</v>
      </c>
      <c r="F135" s="98">
        <v>133</v>
      </c>
      <c r="G135" s="782">
        <v>0</v>
      </c>
      <c r="H135" s="790">
        <f t="shared" si="16"/>
        <v>0</v>
      </c>
      <c r="I135" s="786"/>
      <c r="J135" s="786"/>
      <c r="K135" s="786"/>
      <c r="L135" s="786"/>
      <c r="M135" s="786"/>
      <c r="N135" s="786"/>
      <c r="O135" s="786"/>
      <c r="P135" s="786"/>
      <c r="Q135" s="786"/>
      <c r="R135" s="786"/>
      <c r="S135" s="786"/>
      <c r="T135" s="786"/>
      <c r="U135" s="786"/>
      <c r="V135" s="786"/>
      <c r="W135" s="786"/>
      <c r="X135" s="786"/>
      <c r="Y135" s="786"/>
      <c r="Z135" s="786"/>
      <c r="AA135" s="786"/>
    </row>
    <row r="136" spans="2:27" s="787" customFormat="1" ht="40.15" customHeight="1" x14ac:dyDescent="0.35">
      <c r="B136" s="329" t="s">
        <v>539</v>
      </c>
      <c r="C136" s="349" t="s">
        <v>282</v>
      </c>
      <c r="D136" s="96" t="s">
        <v>409</v>
      </c>
      <c r="E136" s="98" t="s">
        <v>38</v>
      </c>
      <c r="F136" s="98">
        <v>125</v>
      </c>
      <c r="G136" s="782">
        <v>0</v>
      </c>
      <c r="H136" s="790">
        <f t="shared" si="16"/>
        <v>0</v>
      </c>
      <c r="I136" s="786"/>
      <c r="J136" s="786"/>
      <c r="K136" s="786"/>
      <c r="L136" s="786"/>
      <c r="M136" s="786"/>
      <c r="N136" s="786"/>
      <c r="O136" s="786"/>
      <c r="P136" s="786"/>
      <c r="Q136" s="786"/>
      <c r="R136" s="786"/>
      <c r="S136" s="786"/>
      <c r="T136" s="786"/>
      <c r="U136" s="786"/>
      <c r="V136" s="786"/>
      <c r="W136" s="786"/>
      <c r="X136" s="786"/>
      <c r="Y136" s="786"/>
      <c r="Z136" s="786"/>
      <c r="AA136" s="786"/>
    </row>
    <row r="137" spans="2:27" s="787" customFormat="1" ht="51.75" customHeight="1" x14ac:dyDescent="0.35">
      <c r="B137" s="329" t="s">
        <v>564</v>
      </c>
      <c r="C137" s="349" t="s">
        <v>283</v>
      </c>
      <c r="D137" s="96" t="s">
        <v>284</v>
      </c>
      <c r="E137" s="98" t="s">
        <v>38</v>
      </c>
      <c r="F137" s="98">
        <v>26</v>
      </c>
      <c r="G137" s="782">
        <v>0</v>
      </c>
      <c r="H137" s="790">
        <f t="shared" si="16"/>
        <v>0</v>
      </c>
      <c r="I137" s="786"/>
      <c r="J137" s="786"/>
      <c r="K137" s="786"/>
      <c r="L137" s="786"/>
      <c r="M137" s="786"/>
      <c r="N137" s="786"/>
      <c r="O137" s="786"/>
      <c r="P137" s="786"/>
      <c r="Q137" s="786"/>
      <c r="R137" s="786"/>
      <c r="S137" s="786"/>
      <c r="T137" s="786"/>
      <c r="U137" s="786"/>
      <c r="V137" s="786"/>
      <c r="W137" s="786"/>
      <c r="X137" s="786"/>
      <c r="Y137" s="786"/>
      <c r="Z137" s="786"/>
      <c r="AA137" s="786"/>
    </row>
    <row r="138" spans="2:27" s="787" customFormat="1" ht="29.25" customHeight="1" x14ac:dyDescent="0.35">
      <c r="B138" s="329" t="s">
        <v>565</v>
      </c>
      <c r="C138" s="349" t="s">
        <v>285</v>
      </c>
      <c r="D138" s="199" t="s">
        <v>449</v>
      </c>
      <c r="E138" s="98" t="s">
        <v>38</v>
      </c>
      <c r="F138" s="98">
        <v>26</v>
      </c>
      <c r="G138" s="782">
        <v>0</v>
      </c>
      <c r="H138" s="790">
        <f t="shared" si="16"/>
        <v>0</v>
      </c>
      <c r="I138" s="786"/>
      <c r="J138" s="786"/>
      <c r="K138" s="786"/>
      <c r="L138" s="786"/>
      <c r="M138" s="786"/>
      <c r="N138" s="786"/>
      <c r="O138" s="786"/>
      <c r="P138" s="786"/>
      <c r="Q138" s="786"/>
      <c r="R138" s="786"/>
      <c r="S138" s="786"/>
      <c r="T138" s="786"/>
      <c r="U138" s="786"/>
      <c r="V138" s="786"/>
      <c r="W138" s="786"/>
      <c r="X138" s="786"/>
      <c r="Y138" s="786"/>
      <c r="Z138" s="786"/>
      <c r="AA138" s="786"/>
    </row>
    <row r="139" spans="2:27" s="787" customFormat="1" ht="44.25" customHeight="1" x14ac:dyDescent="0.35">
      <c r="B139" s="329" t="s">
        <v>566</v>
      </c>
      <c r="C139" s="349" t="s">
        <v>286</v>
      </c>
      <c r="D139" s="96" t="s">
        <v>287</v>
      </c>
      <c r="E139" s="98" t="s">
        <v>36</v>
      </c>
      <c r="F139" s="98">
        <v>973</v>
      </c>
      <c r="G139" s="782">
        <v>0</v>
      </c>
      <c r="H139" s="790">
        <f t="shared" si="16"/>
        <v>0</v>
      </c>
      <c r="I139" s="786"/>
      <c r="J139" s="786"/>
      <c r="K139" s="786"/>
      <c r="L139" s="786"/>
      <c r="M139" s="786"/>
      <c r="N139" s="786"/>
      <c r="O139" s="786"/>
      <c r="P139" s="786"/>
      <c r="Q139" s="786"/>
      <c r="R139" s="786"/>
      <c r="S139" s="786"/>
      <c r="T139" s="786"/>
      <c r="U139" s="786"/>
      <c r="V139" s="786"/>
      <c r="W139" s="786"/>
      <c r="X139" s="786"/>
      <c r="Y139" s="786"/>
      <c r="Z139" s="786"/>
      <c r="AA139" s="786"/>
    </row>
    <row r="140" spans="2:27" s="787" customFormat="1" ht="27.75" customHeight="1" x14ac:dyDescent="0.35">
      <c r="B140" s="329" t="s">
        <v>567</v>
      </c>
      <c r="C140" s="349" t="s">
        <v>288</v>
      </c>
      <c r="D140" s="96" t="s">
        <v>619</v>
      </c>
      <c r="E140" s="98" t="s">
        <v>36</v>
      </c>
      <c r="F140" s="98">
        <v>720</v>
      </c>
      <c r="G140" s="782">
        <v>0</v>
      </c>
      <c r="H140" s="790">
        <f t="shared" si="16"/>
        <v>0</v>
      </c>
      <c r="I140" s="786"/>
      <c r="J140" s="786"/>
      <c r="K140" s="786"/>
      <c r="L140" s="786"/>
      <c r="M140" s="786"/>
      <c r="N140" s="786"/>
      <c r="O140" s="786"/>
      <c r="P140" s="786"/>
      <c r="Q140" s="786"/>
      <c r="R140" s="786"/>
      <c r="S140" s="786"/>
      <c r="T140" s="786"/>
      <c r="U140" s="786"/>
      <c r="V140" s="786"/>
      <c r="W140" s="786"/>
      <c r="X140" s="786"/>
      <c r="Y140" s="786"/>
      <c r="Z140" s="786"/>
      <c r="AA140" s="786"/>
    </row>
    <row r="141" spans="2:27" s="787" customFormat="1" ht="27.75" customHeight="1" x14ac:dyDescent="0.35">
      <c r="B141" s="329" t="s">
        <v>568</v>
      </c>
      <c r="C141" s="349" t="s">
        <v>289</v>
      </c>
      <c r="D141" s="96" t="s">
        <v>400</v>
      </c>
      <c r="E141" s="98" t="s">
        <v>36</v>
      </c>
      <c r="F141" s="98">
        <v>720</v>
      </c>
      <c r="G141" s="782">
        <v>0</v>
      </c>
      <c r="H141" s="790">
        <f t="shared" si="16"/>
        <v>0</v>
      </c>
      <c r="I141" s="786"/>
      <c r="J141" s="786"/>
      <c r="K141" s="786"/>
      <c r="L141" s="786"/>
      <c r="M141" s="786"/>
      <c r="N141" s="786"/>
      <c r="O141" s="786"/>
      <c r="P141" s="786"/>
      <c r="Q141" s="786"/>
      <c r="R141" s="786"/>
      <c r="S141" s="786"/>
      <c r="T141" s="786"/>
      <c r="U141" s="786"/>
      <c r="V141" s="786"/>
      <c r="W141" s="786"/>
      <c r="X141" s="786"/>
      <c r="Y141" s="786"/>
      <c r="Z141" s="786"/>
      <c r="AA141" s="786"/>
    </row>
    <row r="142" spans="2:27" s="787" customFormat="1" ht="40.15" customHeight="1" x14ac:dyDescent="0.35">
      <c r="B142" s="329" t="s">
        <v>569</v>
      </c>
      <c r="C142" s="349" t="s">
        <v>290</v>
      </c>
      <c r="D142" s="96" t="s">
        <v>291</v>
      </c>
      <c r="E142" s="98" t="s">
        <v>36</v>
      </c>
      <c r="F142" s="98">
        <v>850</v>
      </c>
      <c r="G142" s="782">
        <v>0</v>
      </c>
      <c r="H142" s="790">
        <f t="shared" si="16"/>
        <v>0</v>
      </c>
      <c r="I142" s="786"/>
      <c r="J142" s="786"/>
      <c r="K142" s="786"/>
      <c r="L142" s="786"/>
      <c r="M142" s="786"/>
      <c r="N142" s="786"/>
      <c r="O142" s="786"/>
      <c r="P142" s="786"/>
      <c r="Q142" s="786"/>
      <c r="R142" s="786"/>
      <c r="S142" s="786"/>
      <c r="T142" s="786"/>
      <c r="U142" s="786"/>
      <c r="V142" s="786"/>
      <c r="W142" s="786"/>
      <c r="X142" s="786"/>
      <c r="Y142" s="786"/>
      <c r="Z142" s="786"/>
      <c r="AA142" s="786"/>
    </row>
    <row r="143" spans="2:27" s="787" customFormat="1" ht="44.25" customHeight="1" thickBot="1" x14ac:dyDescent="0.4">
      <c r="B143" s="330" t="s">
        <v>570</v>
      </c>
      <c r="C143" s="105" t="s">
        <v>292</v>
      </c>
      <c r="D143" s="100" t="s">
        <v>580</v>
      </c>
      <c r="E143" s="102" t="s">
        <v>36</v>
      </c>
      <c r="F143" s="102">
        <v>70</v>
      </c>
      <c r="G143" s="784">
        <v>0</v>
      </c>
      <c r="H143" s="794">
        <f t="shared" si="16"/>
        <v>0</v>
      </c>
      <c r="I143" s="786"/>
      <c r="J143" s="786"/>
      <c r="K143" s="786"/>
      <c r="L143" s="786"/>
      <c r="M143" s="786"/>
      <c r="N143" s="786"/>
      <c r="O143" s="786"/>
      <c r="P143" s="786"/>
      <c r="Q143" s="786"/>
      <c r="R143" s="786"/>
      <c r="S143" s="786"/>
      <c r="T143" s="786"/>
      <c r="U143" s="786"/>
      <c r="V143" s="786"/>
      <c r="W143" s="786"/>
      <c r="X143" s="786"/>
      <c r="Y143" s="786"/>
      <c r="Z143" s="786"/>
      <c r="AA143" s="786"/>
    </row>
    <row r="144" spans="2:27" s="787" customFormat="1" ht="24.95" customHeight="1" thickBot="1" x14ac:dyDescent="0.4">
      <c r="B144" s="937" t="s">
        <v>575</v>
      </c>
      <c r="C144" s="938"/>
      <c r="D144" s="938"/>
      <c r="E144" s="938"/>
      <c r="F144" s="938"/>
      <c r="G144" s="939"/>
      <c r="H144" s="478">
        <f>SUM(H131:H143)</f>
        <v>0</v>
      </c>
      <c r="I144" s="786"/>
      <c r="J144" s="786"/>
      <c r="K144" s="786"/>
      <c r="L144" s="786"/>
      <c r="M144" s="786"/>
      <c r="N144" s="786"/>
      <c r="O144" s="786"/>
      <c r="P144" s="786"/>
      <c r="Q144" s="786"/>
      <c r="R144" s="786"/>
      <c r="S144" s="786"/>
      <c r="T144" s="786"/>
      <c r="U144" s="786"/>
      <c r="V144" s="786"/>
      <c r="W144" s="786"/>
      <c r="X144" s="786"/>
      <c r="Y144" s="786"/>
      <c r="Z144" s="786"/>
      <c r="AA144" s="786"/>
    </row>
    <row r="145" spans="2:27" s="787" customFormat="1" ht="24.95" customHeight="1" thickBot="1" x14ac:dyDescent="0.4">
      <c r="B145" s="383"/>
      <c r="C145" s="383"/>
      <c r="D145" s="383"/>
      <c r="E145" s="383"/>
      <c r="F145" s="383"/>
      <c r="G145" s="383"/>
      <c r="H145" s="506"/>
      <c r="I145" s="786"/>
      <c r="J145" s="786"/>
      <c r="K145" s="786"/>
      <c r="L145" s="786"/>
      <c r="M145" s="786"/>
      <c r="N145" s="786"/>
      <c r="O145" s="786"/>
      <c r="P145" s="786"/>
      <c r="Q145" s="786"/>
      <c r="R145" s="786"/>
      <c r="S145" s="786"/>
      <c r="T145" s="786"/>
      <c r="U145" s="786"/>
      <c r="V145" s="786"/>
      <c r="W145" s="786"/>
      <c r="X145" s="786"/>
      <c r="Y145" s="786"/>
      <c r="Z145" s="786"/>
      <c r="AA145" s="786"/>
    </row>
    <row r="146" spans="2:27" ht="29.25" customHeight="1" thickBot="1" x14ac:dyDescent="0.4">
      <c r="B146" s="114"/>
      <c r="C146" s="951" t="s">
        <v>516</v>
      </c>
      <c r="D146" s="952"/>
      <c r="E146" s="952"/>
      <c r="F146" s="952"/>
      <c r="G146" s="953"/>
      <c r="H146" s="172"/>
    </row>
    <row r="147" spans="2:27" ht="24.95" customHeight="1" x14ac:dyDescent="0.35">
      <c r="B147" s="300"/>
      <c r="C147" s="769"/>
      <c r="D147" s="206" t="s">
        <v>41</v>
      </c>
      <c r="E147" s="206"/>
      <c r="F147" s="206"/>
      <c r="G147" s="819"/>
      <c r="H147" s="820">
        <f>H31</f>
        <v>0</v>
      </c>
    </row>
    <row r="148" spans="2:27" ht="24.95" customHeight="1" x14ac:dyDescent="0.35">
      <c r="B148" s="301"/>
      <c r="C148" s="375"/>
      <c r="D148" s="325" t="s">
        <v>42</v>
      </c>
      <c r="E148" s="325"/>
      <c r="F148" s="325"/>
      <c r="G148" s="821"/>
      <c r="H148" s="822">
        <f>H38</f>
        <v>0</v>
      </c>
    </row>
    <row r="149" spans="2:27" s="334" customFormat="1" ht="24.95" customHeight="1" x14ac:dyDescent="0.35">
      <c r="B149" s="320"/>
      <c r="C149" s="823"/>
      <c r="D149" s="325" t="s">
        <v>43</v>
      </c>
      <c r="E149" s="325"/>
      <c r="F149" s="325"/>
      <c r="G149" s="821"/>
      <c r="H149" s="822">
        <f>H42</f>
        <v>0</v>
      </c>
    </row>
    <row r="150" spans="2:27" s="334" customFormat="1" ht="24.95" customHeight="1" x14ac:dyDescent="0.35">
      <c r="B150" s="320"/>
      <c r="C150" s="823"/>
      <c r="D150" s="325" t="s">
        <v>96</v>
      </c>
      <c r="E150" s="325"/>
      <c r="F150" s="325"/>
      <c r="G150" s="821"/>
      <c r="H150" s="822">
        <f>H52</f>
        <v>0</v>
      </c>
    </row>
    <row r="151" spans="2:27" s="334" customFormat="1" ht="24.95" customHeight="1" x14ac:dyDescent="0.35">
      <c r="B151" s="321"/>
      <c r="C151" s="199"/>
      <c r="D151" s="325" t="s">
        <v>407</v>
      </c>
      <c r="E151" s="325"/>
      <c r="F151" s="325"/>
      <c r="G151" s="821"/>
      <c r="H151" s="822">
        <f>H109</f>
        <v>0</v>
      </c>
    </row>
    <row r="152" spans="2:27" s="334" customFormat="1" ht="24.95" customHeight="1" x14ac:dyDescent="0.35">
      <c r="B152" s="321"/>
      <c r="C152" s="199"/>
      <c r="D152" s="325" t="s">
        <v>158</v>
      </c>
      <c r="E152" s="325"/>
      <c r="F152" s="325"/>
      <c r="G152" s="821"/>
      <c r="H152" s="822">
        <f>H116</f>
        <v>0</v>
      </c>
    </row>
    <row r="153" spans="2:27" s="334" customFormat="1" ht="18.75" x14ac:dyDescent="0.35">
      <c r="B153" s="321"/>
      <c r="C153" s="199"/>
      <c r="D153" s="325" t="s">
        <v>452</v>
      </c>
      <c r="E153" s="325"/>
      <c r="F153" s="325"/>
      <c r="G153" s="821"/>
      <c r="H153" s="822">
        <f>SUM(H129)</f>
        <v>0</v>
      </c>
    </row>
    <row r="154" spans="2:27" s="334" customFormat="1" ht="24.95" customHeight="1" thickBot="1" x14ac:dyDescent="0.4">
      <c r="B154" s="322"/>
      <c r="C154" s="773"/>
      <c r="D154" s="824" t="s">
        <v>451</v>
      </c>
      <c r="E154" s="824"/>
      <c r="F154" s="824"/>
      <c r="G154" s="825"/>
      <c r="H154" s="826">
        <f>H144</f>
        <v>0</v>
      </c>
    </row>
    <row r="155" spans="2:27" ht="24.95" customHeight="1" thickBot="1" x14ac:dyDescent="0.4">
      <c r="B155" s="948" t="s">
        <v>515</v>
      </c>
      <c r="C155" s="949"/>
      <c r="D155" s="949"/>
      <c r="E155" s="949"/>
      <c r="F155" s="949"/>
      <c r="G155" s="950"/>
      <c r="H155" s="477">
        <f>SUM(H147:H154)</f>
        <v>0</v>
      </c>
      <c r="I155" s="335"/>
      <c r="J155" s="335"/>
      <c r="K155" s="335"/>
      <c r="L155" s="335"/>
      <c r="M155" s="335"/>
      <c r="N155" s="335"/>
      <c r="O155" s="335"/>
      <c r="P155" s="335"/>
      <c r="Q155" s="335"/>
      <c r="R155" s="335"/>
      <c r="S155" s="335"/>
      <c r="T155" s="335"/>
      <c r="U155" s="335"/>
      <c r="V155" s="335"/>
      <c r="W155" s="335"/>
      <c r="X155" s="335"/>
      <c r="Y155" s="335"/>
      <c r="Z155" s="335"/>
      <c r="AA155" s="335"/>
    </row>
    <row r="156" spans="2:27" ht="92.25" customHeight="1" thickBot="1" x14ac:dyDescent="0.4">
      <c r="B156" s="959" t="s">
        <v>394</v>
      </c>
      <c r="C156" s="960"/>
      <c r="D156" s="960"/>
      <c r="E156" s="960"/>
      <c r="F156" s="960"/>
      <c r="G156" s="960"/>
      <c r="H156" s="961"/>
      <c r="I156" s="335"/>
      <c r="J156" s="335"/>
      <c r="K156" s="335"/>
      <c r="L156" s="335"/>
      <c r="M156" s="335"/>
      <c r="N156" s="335"/>
      <c r="O156" s="335"/>
      <c r="P156" s="335"/>
      <c r="Q156" s="335"/>
      <c r="R156" s="335"/>
      <c r="S156" s="335"/>
      <c r="T156" s="335"/>
      <c r="U156" s="335"/>
      <c r="V156" s="335"/>
      <c r="W156" s="335"/>
      <c r="X156" s="335"/>
      <c r="Y156" s="335"/>
      <c r="Z156" s="335"/>
      <c r="AA156" s="335"/>
    </row>
    <row r="157" spans="2:27" ht="24.95" customHeight="1" thickBot="1" x14ac:dyDescent="0.4">
      <c r="B157" s="962" t="s">
        <v>0</v>
      </c>
      <c r="C157" s="963"/>
      <c r="D157" s="963"/>
      <c r="E157" s="963"/>
      <c r="F157" s="963"/>
      <c r="G157" s="963"/>
      <c r="H157" s="964"/>
      <c r="I157" s="335"/>
      <c r="J157" s="335"/>
      <c r="K157" s="335"/>
      <c r="L157" s="335"/>
      <c r="M157" s="335"/>
      <c r="N157" s="335"/>
      <c r="O157" s="335"/>
      <c r="P157" s="335"/>
      <c r="Q157" s="335"/>
      <c r="R157" s="335"/>
      <c r="S157" s="335"/>
      <c r="T157" s="335"/>
      <c r="U157" s="335"/>
      <c r="V157" s="335"/>
      <c r="W157" s="335"/>
      <c r="X157" s="335"/>
      <c r="Y157" s="335"/>
      <c r="Z157" s="335"/>
      <c r="AA157" s="335"/>
    </row>
    <row r="158" spans="2:27" ht="24.95" customHeight="1" thickBot="1" x14ac:dyDescent="0.4">
      <c r="B158" s="965" t="s">
        <v>517</v>
      </c>
      <c r="C158" s="963"/>
      <c r="D158" s="963"/>
      <c r="E158" s="963"/>
      <c r="F158" s="963"/>
      <c r="G158" s="963"/>
      <c r="H158" s="966"/>
    </row>
    <row r="159" spans="2:27" ht="24.95" customHeight="1" thickBot="1" x14ac:dyDescent="0.4">
      <c r="B159" s="84"/>
      <c r="C159" s="469"/>
      <c r="D159" s="969" t="s">
        <v>1</v>
      </c>
      <c r="E159" s="969"/>
      <c r="F159" s="969"/>
      <c r="G159" s="969"/>
      <c r="H159" s="970"/>
    </row>
    <row r="160" spans="2:27" ht="48.75" customHeight="1" x14ac:dyDescent="0.35">
      <c r="B160" s="85"/>
      <c r="C160" s="86" t="s">
        <v>2</v>
      </c>
      <c r="D160" s="971" t="s">
        <v>3</v>
      </c>
      <c r="E160" s="972"/>
      <c r="F160" s="972"/>
      <c r="G160" s="972"/>
      <c r="H160" s="973"/>
    </row>
    <row r="161" spans="2:27" ht="143.25" customHeight="1" x14ac:dyDescent="0.35">
      <c r="B161" s="87"/>
      <c r="C161" s="346" t="s">
        <v>4</v>
      </c>
      <c r="D161" s="934" t="s">
        <v>5</v>
      </c>
      <c r="E161" s="935"/>
      <c r="F161" s="935"/>
      <c r="G161" s="935"/>
      <c r="H161" s="936"/>
    </row>
    <row r="162" spans="2:27" ht="84" customHeight="1" x14ac:dyDescent="0.35">
      <c r="B162" s="88"/>
      <c r="C162" s="346" t="s">
        <v>6</v>
      </c>
      <c r="D162" s="934" t="s">
        <v>7</v>
      </c>
      <c r="E162" s="935"/>
      <c r="F162" s="935"/>
      <c r="G162" s="935"/>
      <c r="H162" s="936"/>
    </row>
    <row r="163" spans="2:27" ht="84" customHeight="1" x14ac:dyDescent="0.35">
      <c r="B163" s="88"/>
      <c r="C163" s="346" t="s">
        <v>8</v>
      </c>
      <c r="D163" s="934" t="s">
        <v>64</v>
      </c>
      <c r="E163" s="935"/>
      <c r="F163" s="935"/>
      <c r="G163" s="935"/>
      <c r="H163" s="936"/>
    </row>
    <row r="164" spans="2:27" ht="148.5" customHeight="1" x14ac:dyDescent="0.35">
      <c r="B164" s="88"/>
      <c r="C164" s="346" t="s">
        <v>9</v>
      </c>
      <c r="D164" s="934" t="s">
        <v>47</v>
      </c>
      <c r="E164" s="935"/>
      <c r="F164" s="935"/>
      <c r="G164" s="935"/>
      <c r="H164" s="936"/>
    </row>
    <row r="165" spans="2:27" ht="96.75" customHeight="1" x14ac:dyDescent="0.35">
      <c r="B165" s="88"/>
      <c r="C165" s="346" t="s">
        <v>10</v>
      </c>
      <c r="D165" s="934" t="s">
        <v>48</v>
      </c>
      <c r="E165" s="935"/>
      <c r="F165" s="935"/>
      <c r="G165" s="935"/>
      <c r="H165" s="936"/>
    </row>
    <row r="166" spans="2:27" ht="48" customHeight="1" x14ac:dyDescent="0.35">
      <c r="B166" s="88"/>
      <c r="C166" s="346" t="s">
        <v>11</v>
      </c>
      <c r="D166" s="934" t="s">
        <v>12</v>
      </c>
      <c r="E166" s="935"/>
      <c r="F166" s="935"/>
      <c r="G166" s="935"/>
      <c r="H166" s="936"/>
    </row>
    <row r="167" spans="2:27" s="751" customFormat="1" ht="141" customHeight="1" x14ac:dyDescent="0.25">
      <c r="B167" s="88"/>
      <c r="C167" s="346" t="s">
        <v>13</v>
      </c>
      <c r="D167" s="934" t="s">
        <v>372</v>
      </c>
      <c r="E167" s="935"/>
      <c r="F167" s="935"/>
      <c r="G167" s="935"/>
      <c r="H167" s="936"/>
      <c r="I167" s="750"/>
      <c r="J167" s="750"/>
      <c r="K167" s="750"/>
      <c r="L167" s="750"/>
      <c r="M167" s="750"/>
      <c r="N167" s="750"/>
      <c r="O167" s="750"/>
      <c r="P167" s="750"/>
      <c r="Q167" s="750"/>
      <c r="R167" s="750"/>
      <c r="S167" s="750"/>
      <c r="T167" s="750"/>
      <c r="U167" s="750"/>
      <c r="V167" s="750"/>
      <c r="W167" s="750"/>
      <c r="X167" s="750"/>
      <c r="Y167" s="750"/>
      <c r="Z167" s="750"/>
      <c r="AA167" s="750"/>
    </row>
    <row r="168" spans="2:27" ht="87" customHeight="1" x14ac:dyDescent="0.35">
      <c r="B168" s="88"/>
      <c r="C168" s="89" t="s">
        <v>14</v>
      </c>
      <c r="D168" s="934" t="s">
        <v>15</v>
      </c>
      <c r="E168" s="935"/>
      <c r="F168" s="935"/>
      <c r="G168" s="935"/>
      <c r="H168" s="936"/>
    </row>
    <row r="169" spans="2:27" s="751" customFormat="1" ht="118.5" customHeight="1" x14ac:dyDescent="0.25">
      <c r="B169" s="88"/>
      <c r="C169" s="346" t="s">
        <v>16</v>
      </c>
      <c r="D169" s="934" t="s">
        <v>73</v>
      </c>
      <c r="E169" s="935"/>
      <c r="F169" s="935"/>
      <c r="G169" s="935"/>
      <c r="H169" s="936"/>
      <c r="I169" s="750"/>
      <c r="J169" s="750"/>
      <c r="K169" s="750"/>
      <c r="L169" s="750"/>
      <c r="M169" s="750"/>
      <c r="N169" s="750"/>
      <c r="O169" s="750"/>
      <c r="P169" s="750"/>
      <c r="Q169" s="750"/>
      <c r="R169" s="750"/>
      <c r="S169" s="750"/>
      <c r="T169" s="750"/>
      <c r="U169" s="750"/>
      <c r="V169" s="750"/>
      <c r="W169" s="750"/>
      <c r="X169" s="750"/>
      <c r="Y169" s="750"/>
      <c r="Z169" s="750"/>
      <c r="AA169" s="750"/>
    </row>
    <row r="170" spans="2:27" s="751" customFormat="1" ht="189.75" customHeight="1" x14ac:dyDescent="0.25">
      <c r="B170" s="88"/>
      <c r="C170" s="346" t="s">
        <v>17</v>
      </c>
      <c r="D170" s="934" t="s">
        <v>18</v>
      </c>
      <c r="E170" s="935"/>
      <c r="F170" s="935"/>
      <c r="G170" s="935"/>
      <c r="H170" s="936"/>
      <c r="I170" s="750"/>
      <c r="J170" s="750"/>
      <c r="K170" s="750"/>
      <c r="L170" s="750"/>
      <c r="M170" s="750"/>
      <c r="N170" s="750"/>
      <c r="O170" s="750"/>
      <c r="P170" s="750"/>
      <c r="Q170" s="750"/>
      <c r="R170" s="750"/>
      <c r="S170" s="750"/>
      <c r="T170" s="750"/>
      <c r="U170" s="750"/>
      <c r="V170" s="750"/>
      <c r="W170" s="750"/>
      <c r="X170" s="750"/>
      <c r="Y170" s="750"/>
      <c r="Z170" s="750"/>
      <c r="AA170" s="750"/>
    </row>
    <row r="171" spans="2:27" ht="157.5" customHeight="1" x14ac:dyDescent="0.35">
      <c r="B171" s="88"/>
      <c r="C171" s="346" t="s">
        <v>19</v>
      </c>
      <c r="D171" s="934" t="s">
        <v>20</v>
      </c>
      <c r="E171" s="935"/>
      <c r="F171" s="935"/>
      <c r="G171" s="935"/>
      <c r="H171" s="936"/>
    </row>
    <row r="172" spans="2:27" ht="117" customHeight="1" x14ac:dyDescent="0.35">
      <c r="B172" s="88"/>
      <c r="C172" s="346" t="s">
        <v>21</v>
      </c>
      <c r="D172" s="934" t="s">
        <v>22</v>
      </c>
      <c r="E172" s="935"/>
      <c r="F172" s="935"/>
      <c r="G172" s="935"/>
      <c r="H172" s="936"/>
    </row>
    <row r="173" spans="2:27" ht="88.5" customHeight="1" x14ac:dyDescent="0.35">
      <c r="B173" s="88"/>
      <c r="C173" s="346" t="s">
        <v>23</v>
      </c>
      <c r="D173" s="934" t="s">
        <v>65</v>
      </c>
      <c r="E173" s="935"/>
      <c r="F173" s="935"/>
      <c r="G173" s="935"/>
      <c r="H173" s="936"/>
    </row>
    <row r="174" spans="2:27" ht="75" customHeight="1" thickBot="1" x14ac:dyDescent="0.4">
      <c r="B174" s="876"/>
      <c r="C174" s="877" t="s">
        <v>24</v>
      </c>
      <c r="D174" s="1016" t="s">
        <v>66</v>
      </c>
      <c r="E174" s="1017"/>
      <c r="F174" s="1017"/>
      <c r="G174" s="1017"/>
      <c r="H174" s="1018"/>
    </row>
    <row r="175" spans="2:27" ht="111" customHeight="1" thickBot="1" x14ac:dyDescent="0.4">
      <c r="B175" s="882"/>
      <c r="C175" s="883"/>
      <c r="D175" s="884"/>
      <c r="E175" s="885"/>
      <c r="F175" s="885"/>
      <c r="G175" s="885"/>
      <c r="H175" s="886"/>
    </row>
    <row r="176" spans="2:27" ht="37.5" x14ac:dyDescent="0.35">
      <c r="B176" s="878" t="s">
        <v>25</v>
      </c>
      <c r="C176" s="842" t="s">
        <v>376</v>
      </c>
      <c r="D176" s="842" t="s">
        <v>26</v>
      </c>
      <c r="E176" s="842" t="s">
        <v>27</v>
      </c>
      <c r="F176" s="879" t="s">
        <v>28</v>
      </c>
      <c r="G176" s="880" t="s">
        <v>457</v>
      </c>
      <c r="H176" s="881" t="s">
        <v>29</v>
      </c>
    </row>
    <row r="177" spans="2:8" ht="19.5" thickBot="1" x14ac:dyDescent="0.4">
      <c r="B177" s="126">
        <v>1</v>
      </c>
      <c r="C177" s="127">
        <v>2</v>
      </c>
      <c r="D177" s="127">
        <v>3</v>
      </c>
      <c r="E177" s="127">
        <v>4</v>
      </c>
      <c r="F177" s="127">
        <v>5</v>
      </c>
      <c r="G177" s="175">
        <v>6</v>
      </c>
      <c r="H177" s="176">
        <v>7</v>
      </c>
    </row>
    <row r="178" spans="2:8" ht="24.95" customHeight="1" x14ac:dyDescent="0.35">
      <c r="B178" s="85"/>
      <c r="C178" s="92"/>
      <c r="D178" s="94" t="s">
        <v>395</v>
      </c>
      <c r="E178" s="798"/>
      <c r="F178" s="798"/>
      <c r="G178" s="799"/>
      <c r="H178" s="178"/>
    </row>
    <row r="179" spans="2:8" ht="24.95" customHeight="1" x14ac:dyDescent="0.35">
      <c r="B179" s="344">
        <v>1</v>
      </c>
      <c r="C179" s="122" t="s">
        <v>52</v>
      </c>
      <c r="D179" s="458" t="s">
        <v>31</v>
      </c>
      <c r="E179" s="348" t="s">
        <v>32</v>
      </c>
      <c r="F179" s="129">
        <v>1</v>
      </c>
      <c r="G179" s="459">
        <v>0</v>
      </c>
      <c r="H179" s="460">
        <f>F179*G179</f>
        <v>0</v>
      </c>
    </row>
    <row r="180" spans="2:8" ht="39.75" customHeight="1" x14ac:dyDescent="0.35">
      <c r="B180" s="345">
        <v>2</v>
      </c>
      <c r="C180" s="346" t="s">
        <v>44</v>
      </c>
      <c r="D180" s="119" t="s">
        <v>33</v>
      </c>
      <c r="E180" s="346" t="s">
        <v>32</v>
      </c>
      <c r="F180" s="98">
        <v>1</v>
      </c>
      <c r="G180" s="198">
        <v>0</v>
      </c>
      <c r="H180" s="380">
        <f t="shared" ref="H180:H184" si="17">F180*G180</f>
        <v>0</v>
      </c>
    </row>
    <row r="181" spans="2:8" ht="24.95" customHeight="1" x14ac:dyDescent="0.35">
      <c r="B181" s="345">
        <v>3</v>
      </c>
      <c r="C181" s="349" t="s">
        <v>53</v>
      </c>
      <c r="D181" s="119" t="s">
        <v>34</v>
      </c>
      <c r="E181" s="346" t="s">
        <v>32</v>
      </c>
      <c r="F181" s="98">
        <v>1</v>
      </c>
      <c r="G181" s="198">
        <v>0</v>
      </c>
      <c r="H181" s="380">
        <f t="shared" si="17"/>
        <v>0</v>
      </c>
    </row>
    <row r="182" spans="2:8" ht="59.25" customHeight="1" x14ac:dyDescent="0.35">
      <c r="B182" s="345">
        <v>4</v>
      </c>
      <c r="C182" s="349" t="s">
        <v>54</v>
      </c>
      <c r="D182" s="119" t="s">
        <v>518</v>
      </c>
      <c r="E182" s="346" t="s">
        <v>32</v>
      </c>
      <c r="F182" s="98">
        <v>1</v>
      </c>
      <c r="G182" s="198">
        <v>0</v>
      </c>
      <c r="H182" s="380">
        <f t="shared" si="17"/>
        <v>0</v>
      </c>
    </row>
    <row r="183" spans="2:8" ht="68.25" customHeight="1" x14ac:dyDescent="0.35">
      <c r="B183" s="345">
        <v>5</v>
      </c>
      <c r="C183" s="349" t="s">
        <v>55</v>
      </c>
      <c r="D183" s="119" t="s">
        <v>46</v>
      </c>
      <c r="E183" s="346" t="s">
        <v>32</v>
      </c>
      <c r="F183" s="98">
        <v>1</v>
      </c>
      <c r="G183" s="198">
        <v>0</v>
      </c>
      <c r="H183" s="380">
        <f t="shared" si="17"/>
        <v>0</v>
      </c>
    </row>
    <row r="184" spans="2:8" ht="32.25" customHeight="1" thickBot="1" x14ac:dyDescent="0.4">
      <c r="B184" s="99">
        <v>6</v>
      </c>
      <c r="C184" s="91">
        <v>14</v>
      </c>
      <c r="D184" s="204" t="s">
        <v>67</v>
      </c>
      <c r="E184" s="91" t="s">
        <v>32</v>
      </c>
      <c r="F184" s="102">
        <v>1</v>
      </c>
      <c r="G184" s="381">
        <v>0</v>
      </c>
      <c r="H184" s="382">
        <f t="shared" si="17"/>
        <v>0</v>
      </c>
    </row>
    <row r="185" spans="2:8" ht="24.95" customHeight="1" thickBot="1" x14ac:dyDescent="0.4">
      <c r="B185" s="945" t="s">
        <v>386</v>
      </c>
      <c r="C185" s="946"/>
      <c r="D185" s="946"/>
      <c r="E185" s="946"/>
      <c r="F185" s="946"/>
      <c r="G185" s="947"/>
      <c r="H185" s="464">
        <f>SUM(H179:H184)</f>
        <v>0</v>
      </c>
    </row>
    <row r="186" spans="2:8" ht="24.95" customHeight="1" x14ac:dyDescent="0.35">
      <c r="B186" s="234"/>
      <c r="C186" s="86"/>
      <c r="D186" s="94" t="s">
        <v>35</v>
      </c>
      <c r="E186" s="798"/>
      <c r="F186" s="798"/>
      <c r="G186" s="799"/>
      <c r="H186" s="178"/>
    </row>
    <row r="187" spans="2:8" ht="50.25" customHeight="1" x14ac:dyDescent="0.35">
      <c r="B187" s="344">
        <v>7</v>
      </c>
      <c r="C187" s="122" t="s">
        <v>56</v>
      </c>
      <c r="D187" s="123" t="s">
        <v>98</v>
      </c>
      <c r="E187" s="160" t="s">
        <v>99</v>
      </c>
      <c r="F187" s="129">
        <v>0.28699999999999998</v>
      </c>
      <c r="G187" s="198">
        <v>0</v>
      </c>
      <c r="H187" s="380">
        <f>F187*G187</f>
        <v>0</v>
      </c>
    </row>
    <row r="188" spans="2:8" ht="24.95" customHeight="1" x14ac:dyDescent="0.35">
      <c r="B188" s="887">
        <v>8</v>
      </c>
      <c r="C188" s="761" t="s">
        <v>109</v>
      </c>
      <c r="D188" s="199" t="s">
        <v>72</v>
      </c>
      <c r="E188" s="160" t="s">
        <v>99</v>
      </c>
      <c r="F188" s="129">
        <v>0.28699999999999998</v>
      </c>
      <c r="G188" s="198">
        <v>0</v>
      </c>
      <c r="H188" s="380">
        <f>F188*G188</f>
        <v>0</v>
      </c>
    </row>
    <row r="189" spans="2:8" ht="66.75" customHeight="1" x14ac:dyDescent="0.35">
      <c r="B189" s="345">
        <v>9</v>
      </c>
      <c r="C189" s="349" t="s">
        <v>110</v>
      </c>
      <c r="D189" s="96" t="s">
        <v>102</v>
      </c>
      <c r="E189" s="97" t="s">
        <v>37</v>
      </c>
      <c r="F189" s="98">
        <v>1050</v>
      </c>
      <c r="G189" s="198">
        <v>0</v>
      </c>
      <c r="H189" s="380">
        <f t="shared" ref="H189:H194" si="18">F189*G189</f>
        <v>0</v>
      </c>
    </row>
    <row r="190" spans="2:8" ht="51.75" customHeight="1" x14ac:dyDescent="0.35">
      <c r="B190" s="345">
        <v>10</v>
      </c>
      <c r="C190" s="340" t="s">
        <v>110</v>
      </c>
      <c r="D190" s="96" t="s">
        <v>106</v>
      </c>
      <c r="E190" s="97" t="s">
        <v>37</v>
      </c>
      <c r="F190" s="98">
        <v>230</v>
      </c>
      <c r="G190" s="198">
        <v>0</v>
      </c>
      <c r="H190" s="380">
        <f t="shared" si="18"/>
        <v>0</v>
      </c>
    </row>
    <row r="191" spans="2:8" ht="90" customHeight="1" x14ac:dyDescent="0.35">
      <c r="B191" s="345">
        <v>11</v>
      </c>
      <c r="C191" s="827" t="s">
        <v>453</v>
      </c>
      <c r="D191" s="96" t="s">
        <v>574</v>
      </c>
      <c r="E191" s="97" t="s">
        <v>37</v>
      </c>
      <c r="F191" s="98">
        <v>650</v>
      </c>
      <c r="G191" s="198">
        <v>0</v>
      </c>
      <c r="H191" s="380">
        <f t="shared" si="18"/>
        <v>0</v>
      </c>
    </row>
    <row r="192" spans="2:8" ht="33.75" customHeight="1" x14ac:dyDescent="0.35">
      <c r="B192" s="342">
        <v>12</v>
      </c>
      <c r="C192" s="461" t="s">
        <v>162</v>
      </c>
      <c r="D192" s="109" t="s">
        <v>627</v>
      </c>
      <c r="E192" s="182" t="s">
        <v>36</v>
      </c>
      <c r="F192" s="110">
        <v>30</v>
      </c>
      <c r="G192" s="198">
        <v>0</v>
      </c>
      <c r="H192" s="380">
        <f t="shared" si="18"/>
        <v>0</v>
      </c>
    </row>
    <row r="193" spans="2:27" ht="53.25" customHeight="1" x14ac:dyDescent="0.35">
      <c r="B193" s="345">
        <v>13</v>
      </c>
      <c r="C193" s="340" t="s">
        <v>163</v>
      </c>
      <c r="D193" s="96" t="s">
        <v>105</v>
      </c>
      <c r="E193" s="97" t="s">
        <v>36</v>
      </c>
      <c r="F193" s="98">
        <v>590</v>
      </c>
      <c r="G193" s="198">
        <v>0</v>
      </c>
      <c r="H193" s="380">
        <f t="shared" si="18"/>
        <v>0</v>
      </c>
    </row>
    <row r="194" spans="2:27" ht="54.75" customHeight="1" thickBot="1" x14ac:dyDescent="0.4">
      <c r="B194" s="345">
        <v>14</v>
      </c>
      <c r="C194" s="340" t="s">
        <v>163</v>
      </c>
      <c r="D194" s="96" t="s">
        <v>615</v>
      </c>
      <c r="E194" s="97" t="s">
        <v>37</v>
      </c>
      <c r="F194" s="98">
        <v>140</v>
      </c>
      <c r="G194" s="198">
        <v>0</v>
      </c>
      <c r="H194" s="828">
        <f t="shared" si="18"/>
        <v>0</v>
      </c>
    </row>
    <row r="195" spans="2:27" ht="24.95" customHeight="1" thickBot="1" x14ac:dyDescent="0.4">
      <c r="B195" s="937" t="s">
        <v>435</v>
      </c>
      <c r="C195" s="938"/>
      <c r="D195" s="938"/>
      <c r="E195" s="938"/>
      <c r="F195" s="938"/>
      <c r="G195" s="939"/>
      <c r="H195" s="463">
        <f>SUM(H187:H194)</f>
        <v>0</v>
      </c>
    </row>
    <row r="196" spans="2:27" ht="24.95" customHeight="1" x14ac:dyDescent="0.35">
      <c r="B196" s="332"/>
      <c r="C196" s="326"/>
      <c r="D196" s="94" t="s">
        <v>39</v>
      </c>
      <c r="E196" s="798"/>
      <c r="F196" s="798"/>
      <c r="G196" s="799"/>
      <c r="H196" s="178"/>
    </row>
    <row r="197" spans="2:27" ht="76.5" customHeight="1" x14ac:dyDescent="0.35">
      <c r="B197" s="103">
        <v>15</v>
      </c>
      <c r="C197" s="340" t="s">
        <v>58</v>
      </c>
      <c r="D197" s="808" t="s">
        <v>454</v>
      </c>
      <c r="E197" s="106" t="s">
        <v>38</v>
      </c>
      <c r="F197" s="829">
        <v>12</v>
      </c>
      <c r="G197" s="198">
        <v>0</v>
      </c>
      <c r="H197" s="380">
        <f>(F197*G197)</f>
        <v>0</v>
      </c>
    </row>
    <row r="198" spans="2:27" ht="45.75" customHeight="1" x14ac:dyDescent="0.35">
      <c r="B198" s="345">
        <v>15</v>
      </c>
      <c r="C198" s="340" t="s">
        <v>60</v>
      </c>
      <c r="D198" s="96" t="s">
        <v>107</v>
      </c>
      <c r="E198" s="97" t="s">
        <v>38</v>
      </c>
      <c r="F198" s="98">
        <v>55</v>
      </c>
      <c r="G198" s="198">
        <v>0</v>
      </c>
      <c r="H198" s="380">
        <f>F198*G198</f>
        <v>0</v>
      </c>
    </row>
    <row r="199" spans="2:27" ht="30.75" customHeight="1" x14ac:dyDescent="0.35">
      <c r="B199" s="345">
        <v>17</v>
      </c>
      <c r="C199" s="340" t="s">
        <v>113</v>
      </c>
      <c r="D199" s="96" t="s">
        <v>108</v>
      </c>
      <c r="E199" s="97" t="s">
        <v>37</v>
      </c>
      <c r="F199" s="98">
        <v>1650</v>
      </c>
      <c r="G199" s="198">
        <v>0</v>
      </c>
      <c r="H199" s="380">
        <f>F199*G199</f>
        <v>0</v>
      </c>
    </row>
    <row r="200" spans="2:27" ht="29.25" customHeight="1" thickBot="1" x14ac:dyDescent="0.4">
      <c r="B200" s="99">
        <v>18</v>
      </c>
      <c r="C200" s="107" t="s">
        <v>113</v>
      </c>
      <c r="D200" s="100" t="s">
        <v>111</v>
      </c>
      <c r="E200" s="101" t="s">
        <v>37</v>
      </c>
      <c r="F200" s="102">
        <v>1100</v>
      </c>
      <c r="G200" s="198">
        <v>0</v>
      </c>
      <c r="H200" s="380">
        <f t="shared" ref="H200" si="19">F200*G200</f>
        <v>0</v>
      </c>
    </row>
    <row r="201" spans="2:27" ht="24.95" customHeight="1" thickBot="1" x14ac:dyDescent="0.4">
      <c r="B201" s="937" t="s">
        <v>422</v>
      </c>
      <c r="C201" s="938"/>
      <c r="D201" s="938"/>
      <c r="E201" s="938"/>
      <c r="F201" s="938"/>
      <c r="G201" s="939"/>
      <c r="H201" s="463">
        <f>SUM(H197:H200)</f>
        <v>0</v>
      </c>
    </row>
    <row r="202" spans="2:27" ht="24.95" customHeight="1" x14ac:dyDescent="0.35">
      <c r="B202" s="795"/>
      <c r="C202" s="800"/>
      <c r="D202" s="94" t="s">
        <v>40</v>
      </c>
      <c r="E202" s="798"/>
      <c r="F202" s="798"/>
      <c r="G202" s="799"/>
      <c r="H202" s="178"/>
    </row>
    <row r="203" spans="2:27" ht="55.5" customHeight="1" x14ac:dyDescent="0.35">
      <c r="B203" s="207">
        <v>19</v>
      </c>
      <c r="C203" s="830" t="s">
        <v>61</v>
      </c>
      <c r="D203" s="831" t="s">
        <v>628</v>
      </c>
      <c r="E203" s="832" t="s">
        <v>38</v>
      </c>
      <c r="F203" s="833">
        <v>450</v>
      </c>
      <c r="G203" s="459">
        <v>0</v>
      </c>
      <c r="H203" s="460">
        <f>F203*G203</f>
        <v>0</v>
      </c>
      <c r="I203" s="335"/>
      <c r="J203" s="335"/>
      <c r="K203" s="335"/>
      <c r="L203" s="335"/>
      <c r="M203" s="335"/>
      <c r="N203" s="335"/>
      <c r="O203" s="335"/>
      <c r="P203" s="335"/>
      <c r="Q203" s="335"/>
      <c r="R203" s="335"/>
      <c r="S203" s="335"/>
      <c r="T203" s="335"/>
      <c r="U203" s="335"/>
      <c r="V203" s="335"/>
      <c r="W203" s="335"/>
      <c r="X203" s="335"/>
      <c r="Y203" s="335"/>
      <c r="Z203" s="335"/>
      <c r="AA203" s="335"/>
    </row>
    <row r="204" spans="2:27" ht="52.5" customHeight="1" x14ac:dyDescent="0.35">
      <c r="B204" s="103">
        <v>20</v>
      </c>
      <c r="C204" s="827" t="s">
        <v>61</v>
      </c>
      <c r="D204" s="834" t="s">
        <v>629</v>
      </c>
      <c r="E204" s="835" t="s">
        <v>38</v>
      </c>
      <c r="F204" s="468">
        <v>240</v>
      </c>
      <c r="G204" s="198">
        <v>0</v>
      </c>
      <c r="H204" s="380">
        <f t="shared" ref="H204:H211" si="20">F204*G204</f>
        <v>0</v>
      </c>
      <c r="I204" s="335"/>
      <c r="J204" s="335"/>
      <c r="K204" s="335"/>
      <c r="L204" s="335"/>
      <c r="M204" s="335"/>
      <c r="N204" s="335"/>
      <c r="O204" s="335"/>
      <c r="P204" s="335"/>
      <c r="Q204" s="335"/>
      <c r="R204" s="335"/>
      <c r="S204" s="335"/>
      <c r="T204" s="335"/>
      <c r="U204" s="335"/>
      <c r="V204" s="335"/>
      <c r="W204" s="335"/>
      <c r="X204" s="335"/>
      <c r="Y204" s="335"/>
      <c r="Z204" s="335"/>
      <c r="AA204" s="335"/>
    </row>
    <row r="205" spans="2:27" ht="52.5" customHeight="1" x14ac:dyDescent="0.35">
      <c r="B205" s="345">
        <v>21</v>
      </c>
      <c r="C205" s="349" t="s">
        <v>62</v>
      </c>
      <c r="D205" s="96" t="s">
        <v>631</v>
      </c>
      <c r="E205" s="97" t="s">
        <v>37</v>
      </c>
      <c r="F205" s="98">
        <v>1650</v>
      </c>
      <c r="G205" s="198">
        <v>0</v>
      </c>
      <c r="H205" s="380">
        <f t="shared" si="20"/>
        <v>0</v>
      </c>
    </row>
    <row r="206" spans="2:27" ht="82.5" customHeight="1" x14ac:dyDescent="0.35">
      <c r="B206" s="103">
        <v>22</v>
      </c>
      <c r="C206" s="349" t="s">
        <v>62</v>
      </c>
      <c r="D206" s="96" t="s">
        <v>630</v>
      </c>
      <c r="E206" s="97" t="s">
        <v>37</v>
      </c>
      <c r="F206" s="98">
        <v>1650</v>
      </c>
      <c r="G206" s="198">
        <v>0</v>
      </c>
      <c r="H206" s="380">
        <f t="shared" si="20"/>
        <v>0</v>
      </c>
    </row>
    <row r="207" spans="2:27" ht="46.5" customHeight="1" x14ac:dyDescent="0.35">
      <c r="B207" s="345">
        <v>23</v>
      </c>
      <c r="C207" s="349" t="s">
        <v>455</v>
      </c>
      <c r="D207" s="808" t="s">
        <v>112</v>
      </c>
      <c r="E207" s="106" t="s">
        <v>36</v>
      </c>
      <c r="F207" s="829">
        <v>590</v>
      </c>
      <c r="G207" s="198">
        <v>0</v>
      </c>
      <c r="H207" s="380">
        <f t="shared" si="20"/>
        <v>0</v>
      </c>
    </row>
    <row r="208" spans="2:27" ht="51" customHeight="1" x14ac:dyDescent="0.35">
      <c r="B208" s="103">
        <v>24</v>
      </c>
      <c r="C208" s="349" t="s">
        <v>455</v>
      </c>
      <c r="D208" s="96" t="s">
        <v>115</v>
      </c>
      <c r="E208" s="97" t="s">
        <v>36</v>
      </c>
      <c r="F208" s="98">
        <v>310</v>
      </c>
      <c r="G208" s="198">
        <v>0</v>
      </c>
      <c r="H208" s="380">
        <f t="shared" si="20"/>
        <v>0</v>
      </c>
    </row>
    <row r="209" spans="2:8" ht="45.75" customHeight="1" x14ac:dyDescent="0.35">
      <c r="B209" s="103">
        <v>25</v>
      </c>
      <c r="C209" s="349" t="s">
        <v>319</v>
      </c>
      <c r="D209" s="96" t="s">
        <v>114</v>
      </c>
      <c r="E209" s="97" t="s">
        <v>37</v>
      </c>
      <c r="F209" s="98">
        <v>1050</v>
      </c>
      <c r="G209" s="198">
        <v>0</v>
      </c>
      <c r="H209" s="380">
        <f t="shared" si="20"/>
        <v>0</v>
      </c>
    </row>
    <row r="210" spans="2:8" ht="49.5" customHeight="1" x14ac:dyDescent="0.35">
      <c r="B210" s="345">
        <v>26</v>
      </c>
      <c r="C210" s="349"/>
      <c r="D210" s="96" t="s">
        <v>620</v>
      </c>
      <c r="E210" s="97" t="s">
        <v>38</v>
      </c>
      <c r="F210" s="98">
        <v>10</v>
      </c>
      <c r="G210" s="198">
        <v>0</v>
      </c>
      <c r="H210" s="380">
        <f t="shared" si="20"/>
        <v>0</v>
      </c>
    </row>
    <row r="211" spans="2:8" ht="35.25" customHeight="1" thickBot="1" x14ac:dyDescent="0.4">
      <c r="B211" s="99">
        <v>27</v>
      </c>
      <c r="C211" s="105" t="s">
        <v>175</v>
      </c>
      <c r="D211" s="836" t="s">
        <v>116</v>
      </c>
      <c r="E211" s="837" t="s">
        <v>100</v>
      </c>
      <c r="F211" s="102">
        <v>5</v>
      </c>
      <c r="G211" s="381">
        <v>0</v>
      </c>
      <c r="H211" s="382">
        <f t="shared" si="20"/>
        <v>0</v>
      </c>
    </row>
    <row r="212" spans="2:8" ht="24.95" customHeight="1" thickBot="1" x14ac:dyDescent="0.4">
      <c r="B212" s="945" t="s">
        <v>437</v>
      </c>
      <c r="C212" s="946"/>
      <c r="D212" s="946"/>
      <c r="E212" s="946"/>
      <c r="F212" s="946"/>
      <c r="G212" s="995"/>
      <c r="H212" s="838">
        <f>SUM(H197:H211)</f>
        <v>0</v>
      </c>
    </row>
    <row r="213" spans="2:8" ht="24.95" customHeight="1" x14ac:dyDescent="0.35">
      <c r="B213" s="328"/>
      <c r="C213" s="95"/>
      <c r="D213" s="482" t="s">
        <v>396</v>
      </c>
      <c r="E213" s="341"/>
      <c r="F213" s="341"/>
      <c r="G213" s="839"/>
      <c r="H213" s="169"/>
    </row>
    <row r="214" spans="2:8" ht="24.95" customHeight="1" x14ac:dyDescent="0.35">
      <c r="B214" s="801"/>
      <c r="C214" s="802"/>
      <c r="D214" s="480" t="s">
        <v>397</v>
      </c>
      <c r="E214" s="812"/>
      <c r="F214" s="804"/>
      <c r="G214" s="805"/>
      <c r="H214" s="481"/>
    </row>
    <row r="215" spans="2:8" ht="24.95" customHeight="1" x14ac:dyDescent="0.35">
      <c r="B215" s="344">
        <v>28</v>
      </c>
      <c r="C215" s="347" t="s">
        <v>117</v>
      </c>
      <c r="D215" s="123" t="s">
        <v>216</v>
      </c>
      <c r="E215" s="160" t="s">
        <v>36</v>
      </c>
      <c r="F215" s="129">
        <v>160</v>
      </c>
      <c r="G215" s="459">
        <v>0</v>
      </c>
      <c r="H215" s="460">
        <f t="shared" ref="H215" si="21">(F215*G215)</f>
        <v>0</v>
      </c>
    </row>
    <row r="216" spans="2:8" ht="83.25" customHeight="1" x14ac:dyDescent="0.35">
      <c r="B216" s="999">
        <v>29</v>
      </c>
      <c r="C216" s="986" t="s">
        <v>119</v>
      </c>
      <c r="D216" s="96" t="s">
        <v>120</v>
      </c>
      <c r="E216" s="108" t="s">
        <v>366</v>
      </c>
      <c r="F216" s="128" t="s">
        <v>366</v>
      </c>
      <c r="G216" s="167" t="s">
        <v>366</v>
      </c>
      <c r="H216" s="168" t="s">
        <v>366</v>
      </c>
    </row>
    <row r="217" spans="2:8" ht="24.95" customHeight="1" x14ac:dyDescent="0.35">
      <c r="B217" s="1000"/>
      <c r="C217" s="986"/>
      <c r="D217" s="96" t="s">
        <v>121</v>
      </c>
      <c r="E217" s="97" t="s">
        <v>38</v>
      </c>
      <c r="F217" s="98">
        <v>630.20000000000005</v>
      </c>
      <c r="G217" s="198">
        <v>0</v>
      </c>
      <c r="H217" s="380">
        <f t="shared" ref="H217:H220" si="22">(F217*G217)</f>
        <v>0</v>
      </c>
    </row>
    <row r="218" spans="2:8" ht="24.95" customHeight="1" x14ac:dyDescent="0.35">
      <c r="B218" s="984"/>
      <c r="C218" s="986"/>
      <c r="D218" s="96" t="s">
        <v>621</v>
      </c>
      <c r="E218" s="97" t="s">
        <v>38</v>
      </c>
      <c r="F218" s="98">
        <v>126.1</v>
      </c>
      <c r="G218" s="198">
        <v>0</v>
      </c>
      <c r="H218" s="380">
        <f t="shared" si="22"/>
        <v>0</v>
      </c>
    </row>
    <row r="219" spans="2:8" ht="64.5" customHeight="1" x14ac:dyDescent="0.35">
      <c r="B219" s="345">
        <v>30</v>
      </c>
      <c r="C219" s="340" t="s">
        <v>122</v>
      </c>
      <c r="D219" s="96" t="s">
        <v>622</v>
      </c>
      <c r="E219" s="97" t="s">
        <v>38</v>
      </c>
      <c r="F219" s="98">
        <v>92.5</v>
      </c>
      <c r="G219" s="198">
        <v>0</v>
      </c>
      <c r="H219" s="380">
        <f t="shared" si="22"/>
        <v>0</v>
      </c>
    </row>
    <row r="220" spans="2:8" ht="75" customHeight="1" x14ac:dyDescent="0.35">
      <c r="B220" s="342">
        <v>31</v>
      </c>
      <c r="C220" s="461" t="s">
        <v>123</v>
      </c>
      <c r="D220" s="109" t="s">
        <v>124</v>
      </c>
      <c r="E220" s="182" t="s">
        <v>38</v>
      </c>
      <c r="F220" s="110">
        <v>455</v>
      </c>
      <c r="G220" s="224">
        <v>0</v>
      </c>
      <c r="H220" s="828">
        <f t="shared" si="22"/>
        <v>0</v>
      </c>
    </row>
    <row r="221" spans="2:8" ht="24.95" customHeight="1" x14ac:dyDescent="0.35">
      <c r="B221" s="992" t="s">
        <v>425</v>
      </c>
      <c r="C221" s="993"/>
      <c r="D221" s="993"/>
      <c r="E221" s="993"/>
      <c r="F221" s="993"/>
      <c r="G221" s="993"/>
      <c r="H221" s="840">
        <f>SUM(H215:H220)</f>
        <v>0</v>
      </c>
    </row>
    <row r="222" spans="2:8" ht="24.95" customHeight="1" x14ac:dyDescent="0.35">
      <c r="B222" s="841"/>
      <c r="C222" s="842"/>
      <c r="D222" s="161" t="s">
        <v>410</v>
      </c>
      <c r="E222" s="843"/>
      <c r="F222" s="843"/>
      <c r="G222" s="844"/>
      <c r="H222" s="462"/>
    </row>
    <row r="223" spans="2:8" ht="51.75" customHeight="1" x14ac:dyDescent="0.35">
      <c r="B223" s="344">
        <v>32</v>
      </c>
      <c r="C223" s="210" t="s">
        <v>125</v>
      </c>
      <c r="D223" s="123" t="s">
        <v>126</v>
      </c>
      <c r="E223" s="160" t="s">
        <v>38</v>
      </c>
      <c r="F223" s="129">
        <v>17</v>
      </c>
      <c r="G223" s="198">
        <v>0</v>
      </c>
      <c r="H223" s="380">
        <f t="shared" ref="H223:H225" si="23">(F223*G223)</f>
        <v>0</v>
      </c>
    </row>
    <row r="224" spans="2:8" ht="128.25" customHeight="1" x14ac:dyDescent="0.35">
      <c r="B224" s="345">
        <v>33</v>
      </c>
      <c r="C224" s="120" t="s">
        <v>127</v>
      </c>
      <c r="D224" s="96" t="s">
        <v>587</v>
      </c>
      <c r="E224" s="97" t="s">
        <v>38</v>
      </c>
      <c r="F224" s="98">
        <v>122</v>
      </c>
      <c r="G224" s="198">
        <v>0</v>
      </c>
      <c r="H224" s="380">
        <f t="shared" si="23"/>
        <v>0</v>
      </c>
    </row>
    <row r="225" spans="2:8" ht="111" customHeight="1" x14ac:dyDescent="0.35">
      <c r="B225" s="342">
        <v>34</v>
      </c>
      <c r="C225" s="223" t="s">
        <v>128</v>
      </c>
      <c r="D225" s="109" t="s">
        <v>588</v>
      </c>
      <c r="E225" s="182" t="s">
        <v>38</v>
      </c>
      <c r="F225" s="110">
        <v>73.599999999999994</v>
      </c>
      <c r="G225" s="198">
        <v>0</v>
      </c>
      <c r="H225" s="828">
        <f t="shared" si="23"/>
        <v>0</v>
      </c>
    </row>
    <row r="226" spans="2:8" ht="24.95" customHeight="1" x14ac:dyDescent="0.35">
      <c r="B226" s="992" t="s">
        <v>520</v>
      </c>
      <c r="C226" s="993"/>
      <c r="D226" s="993"/>
      <c r="E226" s="993"/>
      <c r="F226" s="993"/>
      <c r="G226" s="994"/>
      <c r="H226" s="840">
        <f>SUM(H223:H225)</f>
        <v>0</v>
      </c>
    </row>
    <row r="227" spans="2:8" ht="24.95" customHeight="1" x14ac:dyDescent="0.35">
      <c r="B227" s="841"/>
      <c r="C227" s="842"/>
      <c r="D227" s="161" t="s">
        <v>411</v>
      </c>
      <c r="E227" s="843"/>
      <c r="F227" s="843"/>
      <c r="G227" s="844"/>
      <c r="H227" s="462"/>
    </row>
    <row r="228" spans="2:8" ht="143.25" customHeight="1" x14ac:dyDescent="0.35">
      <c r="B228" s="344">
        <v>35</v>
      </c>
      <c r="C228" s="210" t="s">
        <v>129</v>
      </c>
      <c r="D228" s="123" t="s">
        <v>130</v>
      </c>
      <c r="E228" s="205" t="s">
        <v>366</v>
      </c>
      <c r="F228" s="205" t="s">
        <v>366</v>
      </c>
      <c r="G228" s="211" t="s">
        <v>366</v>
      </c>
      <c r="H228" s="212" t="s">
        <v>366</v>
      </c>
    </row>
    <row r="229" spans="2:8" ht="78.75" customHeight="1" x14ac:dyDescent="0.35">
      <c r="B229" s="342">
        <v>36</v>
      </c>
      <c r="C229" s="223" t="s">
        <v>131</v>
      </c>
      <c r="D229" s="109" t="s">
        <v>132</v>
      </c>
      <c r="E229" s="182" t="s">
        <v>133</v>
      </c>
      <c r="F229" s="224">
        <v>17100</v>
      </c>
      <c r="G229" s="224">
        <v>0</v>
      </c>
      <c r="H229" s="828">
        <f t="shared" ref="H229" si="24">(F229*G229)</f>
        <v>0</v>
      </c>
    </row>
    <row r="230" spans="2:8" ht="24.95" customHeight="1" x14ac:dyDescent="0.35">
      <c r="B230" s="992" t="s">
        <v>521</v>
      </c>
      <c r="C230" s="993"/>
      <c r="D230" s="993"/>
      <c r="E230" s="993"/>
      <c r="F230" s="993"/>
      <c r="G230" s="993"/>
      <c r="H230" s="840">
        <f>SUM(H229)</f>
        <v>0</v>
      </c>
    </row>
    <row r="231" spans="2:8" ht="24.95" customHeight="1" x14ac:dyDescent="0.35">
      <c r="B231" s="845"/>
      <c r="C231" s="348"/>
      <c r="D231" s="465" t="s">
        <v>412</v>
      </c>
      <c r="E231" s="843"/>
      <c r="F231" s="843"/>
      <c r="G231" s="844"/>
      <c r="H231" s="462"/>
    </row>
    <row r="232" spans="2:8" ht="81.75" customHeight="1" x14ac:dyDescent="0.35">
      <c r="B232" s="344">
        <v>37</v>
      </c>
      <c r="C232" s="210" t="s">
        <v>134</v>
      </c>
      <c r="D232" s="123" t="s">
        <v>135</v>
      </c>
      <c r="E232" s="160" t="s">
        <v>100</v>
      </c>
      <c r="F232" s="129">
        <v>470</v>
      </c>
      <c r="G232" s="198">
        <v>0</v>
      </c>
      <c r="H232" s="380">
        <f t="shared" ref="H232:H233" si="25">(F232*G232)</f>
        <v>0</v>
      </c>
    </row>
    <row r="233" spans="2:8" ht="64.5" customHeight="1" x14ac:dyDescent="0.35">
      <c r="B233" s="345">
        <v>38</v>
      </c>
      <c r="C233" s="120" t="s">
        <v>136</v>
      </c>
      <c r="D233" s="96" t="s">
        <v>137</v>
      </c>
      <c r="E233" s="97" t="s">
        <v>100</v>
      </c>
      <c r="F233" s="98">
        <v>93</v>
      </c>
      <c r="G233" s="198">
        <v>0</v>
      </c>
      <c r="H233" s="380">
        <f t="shared" si="25"/>
        <v>0</v>
      </c>
    </row>
    <row r="234" spans="2:8" ht="24.95" customHeight="1" thickBot="1" x14ac:dyDescent="0.4">
      <c r="B234" s="945" t="s">
        <v>414</v>
      </c>
      <c r="C234" s="946"/>
      <c r="D234" s="946"/>
      <c r="E234" s="946"/>
      <c r="F234" s="946"/>
      <c r="G234" s="995"/>
      <c r="H234" s="384">
        <f>SUM(H232:H233)</f>
        <v>0</v>
      </c>
    </row>
    <row r="235" spans="2:8" ht="24.95" customHeight="1" thickBot="1" x14ac:dyDescent="0.4">
      <c r="B235" s="996" t="s">
        <v>415</v>
      </c>
      <c r="C235" s="997"/>
      <c r="D235" s="997"/>
      <c r="E235" s="997"/>
      <c r="F235" s="997"/>
      <c r="G235" s="998"/>
      <c r="H235" s="466">
        <f>SUM(H221+H226+H230+H234)</f>
        <v>0</v>
      </c>
    </row>
    <row r="236" spans="2:8" ht="52.5" customHeight="1" x14ac:dyDescent="0.35">
      <c r="B236" s="328"/>
      <c r="C236" s="95"/>
      <c r="D236" s="206" t="s">
        <v>554</v>
      </c>
      <c r="E236" s="798"/>
      <c r="F236" s="798"/>
      <c r="G236" s="799"/>
      <c r="H236" s="178"/>
    </row>
    <row r="237" spans="2:8" ht="87.75" customHeight="1" x14ac:dyDescent="0.35">
      <c r="B237" s="344">
        <v>39</v>
      </c>
      <c r="C237" s="347" t="s">
        <v>138</v>
      </c>
      <c r="D237" s="123" t="s">
        <v>139</v>
      </c>
      <c r="E237" s="160" t="s">
        <v>38</v>
      </c>
      <c r="F237" s="129">
        <v>2</v>
      </c>
      <c r="G237" s="198">
        <v>0</v>
      </c>
      <c r="H237" s="380">
        <f t="shared" ref="H237:H239" si="26">(F237*G237)</f>
        <v>0</v>
      </c>
    </row>
    <row r="238" spans="2:8" ht="93" customHeight="1" x14ac:dyDescent="0.35">
      <c r="B238" s="345">
        <v>40</v>
      </c>
      <c r="C238" s="340" t="s">
        <v>140</v>
      </c>
      <c r="D238" s="96" t="s">
        <v>589</v>
      </c>
      <c r="E238" s="97" t="s">
        <v>100</v>
      </c>
      <c r="F238" s="98">
        <v>1</v>
      </c>
      <c r="G238" s="198">
        <v>0</v>
      </c>
      <c r="H238" s="380">
        <f t="shared" si="26"/>
        <v>0</v>
      </c>
    </row>
    <row r="239" spans="2:8" ht="93" customHeight="1" thickBot="1" x14ac:dyDescent="0.4">
      <c r="B239" s="99">
        <v>41</v>
      </c>
      <c r="C239" s="107" t="s">
        <v>141</v>
      </c>
      <c r="D239" s="100" t="s">
        <v>142</v>
      </c>
      <c r="E239" s="101" t="s">
        <v>100</v>
      </c>
      <c r="F239" s="102">
        <v>1</v>
      </c>
      <c r="G239" s="198">
        <v>0</v>
      </c>
      <c r="H239" s="380">
        <f t="shared" si="26"/>
        <v>0</v>
      </c>
    </row>
    <row r="240" spans="2:8" ht="24.95" customHeight="1" thickBot="1" x14ac:dyDescent="0.4">
      <c r="B240" s="1019" t="s">
        <v>429</v>
      </c>
      <c r="C240" s="1020"/>
      <c r="D240" s="1020"/>
      <c r="E240" s="1020"/>
      <c r="F240" s="1020"/>
      <c r="G240" s="1021"/>
      <c r="H240" s="466">
        <f>SUM(H237:H239)</f>
        <v>0</v>
      </c>
    </row>
    <row r="241" spans="2:8" ht="24.95" customHeight="1" x14ac:dyDescent="0.35">
      <c r="B241" s="328"/>
      <c r="C241" s="95"/>
      <c r="D241" s="94" t="s">
        <v>413</v>
      </c>
      <c r="E241" s="798"/>
      <c r="F241" s="798"/>
      <c r="G241" s="799"/>
      <c r="H241" s="178"/>
    </row>
    <row r="242" spans="2:8" ht="93" customHeight="1" x14ac:dyDescent="0.35">
      <c r="B242" s="344">
        <v>42</v>
      </c>
      <c r="C242" s="347" t="s">
        <v>143</v>
      </c>
      <c r="D242" s="123" t="s">
        <v>144</v>
      </c>
      <c r="E242" s="160" t="s">
        <v>38</v>
      </c>
      <c r="F242" s="129">
        <v>180</v>
      </c>
      <c r="G242" s="198">
        <v>0</v>
      </c>
      <c r="H242" s="380">
        <f t="shared" ref="H242:H246" si="27">(F242*G242)</f>
        <v>0</v>
      </c>
    </row>
    <row r="243" spans="2:8" ht="48.75" customHeight="1" x14ac:dyDescent="0.35">
      <c r="B243" s="345">
        <v>43</v>
      </c>
      <c r="C243" s="340" t="s">
        <v>145</v>
      </c>
      <c r="D243" s="96" t="s">
        <v>146</v>
      </c>
      <c r="E243" s="97" t="s">
        <v>36</v>
      </c>
      <c r="F243" s="98">
        <v>550</v>
      </c>
      <c r="G243" s="198">
        <v>0</v>
      </c>
      <c r="H243" s="380">
        <f t="shared" si="27"/>
        <v>0</v>
      </c>
    </row>
    <row r="244" spans="2:8" ht="75" customHeight="1" x14ac:dyDescent="0.35">
      <c r="B244" s="345">
        <v>44</v>
      </c>
      <c r="C244" s="340" t="s">
        <v>147</v>
      </c>
      <c r="D244" s="96" t="s">
        <v>148</v>
      </c>
      <c r="E244" s="97" t="s">
        <v>38</v>
      </c>
      <c r="F244" s="98">
        <v>44</v>
      </c>
      <c r="G244" s="198">
        <v>0</v>
      </c>
      <c r="H244" s="380">
        <f t="shared" si="27"/>
        <v>0</v>
      </c>
    </row>
    <row r="245" spans="2:8" ht="75" customHeight="1" x14ac:dyDescent="0.35">
      <c r="B245" s="345">
        <v>45</v>
      </c>
      <c r="C245" s="340" t="s">
        <v>149</v>
      </c>
      <c r="D245" s="96" t="s">
        <v>150</v>
      </c>
      <c r="E245" s="97" t="s">
        <v>100</v>
      </c>
      <c r="F245" s="98">
        <v>6</v>
      </c>
      <c r="G245" s="198">
        <v>0</v>
      </c>
      <c r="H245" s="380">
        <f t="shared" si="27"/>
        <v>0</v>
      </c>
    </row>
    <row r="246" spans="2:8" ht="48.75" customHeight="1" thickBot="1" x14ac:dyDescent="0.4">
      <c r="B246" s="99">
        <v>46</v>
      </c>
      <c r="C246" s="107" t="s">
        <v>151</v>
      </c>
      <c r="D246" s="100" t="s">
        <v>614</v>
      </c>
      <c r="E246" s="101" t="s">
        <v>38</v>
      </c>
      <c r="F246" s="102">
        <v>15</v>
      </c>
      <c r="G246" s="198">
        <v>0</v>
      </c>
      <c r="H246" s="380">
        <f t="shared" si="27"/>
        <v>0</v>
      </c>
    </row>
    <row r="247" spans="2:8" ht="24.95" customHeight="1" thickBot="1" x14ac:dyDescent="0.4">
      <c r="B247" s="937" t="s">
        <v>428</v>
      </c>
      <c r="C247" s="938"/>
      <c r="D247" s="938"/>
      <c r="E247" s="938"/>
      <c r="F247" s="938"/>
      <c r="G247" s="939"/>
      <c r="H247" s="466">
        <f>SUM(H242:H246)</f>
        <v>0</v>
      </c>
    </row>
    <row r="248" spans="2:8" ht="24.95" customHeight="1" x14ac:dyDescent="0.35">
      <c r="B248" s="846"/>
      <c r="C248" s="847"/>
      <c r="D248" s="94" t="s">
        <v>427</v>
      </c>
      <c r="E248" s="798"/>
      <c r="F248" s="798"/>
      <c r="G248" s="799"/>
      <c r="H248" s="178"/>
    </row>
    <row r="249" spans="2:8" ht="24.95" customHeight="1" x14ac:dyDescent="0.35">
      <c r="B249" s="848"/>
      <c r="C249" s="849"/>
      <c r="D249" s="457" t="s">
        <v>430</v>
      </c>
      <c r="E249" s="423"/>
      <c r="F249" s="421"/>
      <c r="G249" s="422"/>
      <c r="H249" s="474"/>
    </row>
    <row r="250" spans="2:8" ht="82.5" customHeight="1" x14ac:dyDescent="0.35">
      <c r="B250" s="121">
        <v>47</v>
      </c>
      <c r="C250" s="347" t="s">
        <v>379</v>
      </c>
      <c r="D250" s="123" t="s">
        <v>478</v>
      </c>
      <c r="E250" s="160" t="s">
        <v>100</v>
      </c>
      <c r="F250" s="129">
        <v>3</v>
      </c>
      <c r="G250" s="198">
        <v>0</v>
      </c>
      <c r="H250" s="380">
        <f t="shared" ref="H250:H268" si="28">(F250*G250)</f>
        <v>0</v>
      </c>
    </row>
    <row r="251" spans="2:8" ht="73.5" customHeight="1" x14ac:dyDescent="0.35">
      <c r="B251" s="88">
        <v>48</v>
      </c>
      <c r="C251" s="340" t="s">
        <v>379</v>
      </c>
      <c r="D251" s="96" t="s">
        <v>479</v>
      </c>
      <c r="E251" s="97" t="s">
        <v>100</v>
      </c>
      <c r="F251" s="98">
        <v>2</v>
      </c>
      <c r="G251" s="198">
        <v>0</v>
      </c>
      <c r="H251" s="380">
        <f t="shared" si="28"/>
        <v>0</v>
      </c>
    </row>
    <row r="252" spans="2:8" ht="69" customHeight="1" x14ac:dyDescent="0.35">
      <c r="B252" s="88">
        <v>49</v>
      </c>
      <c r="C252" s="340" t="s">
        <v>379</v>
      </c>
      <c r="D252" s="96" t="s">
        <v>480</v>
      </c>
      <c r="E252" s="97" t="s">
        <v>100</v>
      </c>
      <c r="F252" s="98">
        <v>4</v>
      </c>
      <c r="G252" s="198">
        <v>0</v>
      </c>
      <c r="H252" s="380">
        <f t="shared" si="28"/>
        <v>0</v>
      </c>
    </row>
    <row r="253" spans="2:8" ht="78" customHeight="1" x14ac:dyDescent="0.35">
      <c r="B253" s="88">
        <v>50</v>
      </c>
      <c r="C253" s="340" t="s">
        <v>379</v>
      </c>
      <c r="D253" s="96" t="s">
        <v>481</v>
      </c>
      <c r="E253" s="97" t="s">
        <v>100</v>
      </c>
      <c r="F253" s="98">
        <v>1</v>
      </c>
      <c r="G253" s="198">
        <v>0</v>
      </c>
      <c r="H253" s="380">
        <f t="shared" si="28"/>
        <v>0</v>
      </c>
    </row>
    <row r="254" spans="2:8" ht="69" customHeight="1" x14ac:dyDescent="0.35">
      <c r="B254" s="88">
        <v>51</v>
      </c>
      <c r="C254" s="340" t="s">
        <v>379</v>
      </c>
      <c r="D254" s="96" t="s">
        <v>482</v>
      </c>
      <c r="E254" s="97" t="s">
        <v>100</v>
      </c>
      <c r="F254" s="98">
        <v>10</v>
      </c>
      <c r="G254" s="198">
        <v>0</v>
      </c>
      <c r="H254" s="380">
        <f t="shared" si="28"/>
        <v>0</v>
      </c>
    </row>
    <row r="255" spans="2:8" ht="72.75" customHeight="1" x14ac:dyDescent="0.35">
      <c r="B255" s="88">
        <v>52</v>
      </c>
      <c r="C255" s="340" t="s">
        <v>379</v>
      </c>
      <c r="D255" s="96" t="s">
        <v>483</v>
      </c>
      <c r="E255" s="97" t="s">
        <v>100</v>
      </c>
      <c r="F255" s="98">
        <v>1</v>
      </c>
      <c r="G255" s="198">
        <v>0</v>
      </c>
      <c r="H255" s="380">
        <f t="shared" si="28"/>
        <v>0</v>
      </c>
    </row>
    <row r="256" spans="2:8" ht="69.75" customHeight="1" x14ac:dyDescent="0.35">
      <c r="B256" s="88">
        <v>53</v>
      </c>
      <c r="C256" s="340" t="s">
        <v>379</v>
      </c>
      <c r="D256" s="96" t="s">
        <v>484</v>
      </c>
      <c r="E256" s="97" t="s">
        <v>100</v>
      </c>
      <c r="F256" s="98">
        <v>2</v>
      </c>
      <c r="G256" s="198">
        <v>0</v>
      </c>
      <c r="H256" s="380">
        <f t="shared" si="28"/>
        <v>0</v>
      </c>
    </row>
    <row r="257" spans="2:27" ht="74.25" customHeight="1" x14ac:dyDescent="0.35">
      <c r="B257" s="88">
        <v>54</v>
      </c>
      <c r="C257" s="340" t="s">
        <v>379</v>
      </c>
      <c r="D257" s="96" t="s">
        <v>485</v>
      </c>
      <c r="E257" s="97" t="s">
        <v>100</v>
      </c>
      <c r="F257" s="98">
        <v>1</v>
      </c>
      <c r="G257" s="198">
        <v>0</v>
      </c>
      <c r="H257" s="380">
        <f t="shared" si="28"/>
        <v>0</v>
      </c>
    </row>
    <row r="258" spans="2:27" ht="83.25" customHeight="1" x14ac:dyDescent="0.35">
      <c r="B258" s="88">
        <v>55</v>
      </c>
      <c r="C258" s="340" t="s">
        <v>379</v>
      </c>
      <c r="D258" s="96" t="s">
        <v>493</v>
      </c>
      <c r="E258" s="97" t="s">
        <v>100</v>
      </c>
      <c r="F258" s="98">
        <v>9</v>
      </c>
      <c r="G258" s="198">
        <v>0</v>
      </c>
      <c r="H258" s="380">
        <f t="shared" si="28"/>
        <v>0</v>
      </c>
    </row>
    <row r="259" spans="2:27" ht="72.75" customHeight="1" x14ac:dyDescent="0.35">
      <c r="B259" s="88">
        <v>56</v>
      </c>
      <c r="C259" s="340" t="s">
        <v>379</v>
      </c>
      <c r="D259" s="96" t="s">
        <v>492</v>
      </c>
      <c r="E259" s="97" t="s">
        <v>100</v>
      </c>
      <c r="F259" s="98">
        <v>6</v>
      </c>
      <c r="G259" s="198">
        <v>0</v>
      </c>
      <c r="H259" s="380">
        <f t="shared" si="28"/>
        <v>0</v>
      </c>
    </row>
    <row r="260" spans="2:27" ht="90.75" customHeight="1" x14ac:dyDescent="0.35">
      <c r="B260" s="88">
        <v>57</v>
      </c>
      <c r="C260" s="340" t="s">
        <v>379</v>
      </c>
      <c r="D260" s="96" t="s">
        <v>491</v>
      </c>
      <c r="E260" s="97" t="s">
        <v>100</v>
      </c>
      <c r="F260" s="98">
        <v>1</v>
      </c>
      <c r="G260" s="198">
        <v>0</v>
      </c>
      <c r="H260" s="380">
        <f t="shared" si="28"/>
        <v>0</v>
      </c>
    </row>
    <row r="261" spans="2:27" ht="88.5" customHeight="1" x14ac:dyDescent="0.35">
      <c r="B261" s="88">
        <v>58</v>
      </c>
      <c r="C261" s="340" t="s">
        <v>379</v>
      </c>
      <c r="D261" s="96" t="s">
        <v>490</v>
      </c>
      <c r="E261" s="97" t="s">
        <v>100</v>
      </c>
      <c r="F261" s="98">
        <v>1</v>
      </c>
      <c r="G261" s="198">
        <v>0</v>
      </c>
      <c r="H261" s="380">
        <f t="shared" si="28"/>
        <v>0</v>
      </c>
    </row>
    <row r="262" spans="2:27" ht="70.5" customHeight="1" x14ac:dyDescent="0.35">
      <c r="B262" s="88">
        <v>59</v>
      </c>
      <c r="C262" s="340" t="s">
        <v>379</v>
      </c>
      <c r="D262" s="96" t="s">
        <v>489</v>
      </c>
      <c r="E262" s="97" t="s">
        <v>100</v>
      </c>
      <c r="F262" s="98">
        <v>5</v>
      </c>
      <c r="G262" s="198">
        <v>0</v>
      </c>
      <c r="H262" s="380">
        <f t="shared" si="28"/>
        <v>0</v>
      </c>
    </row>
    <row r="263" spans="2:27" ht="84.75" customHeight="1" x14ac:dyDescent="0.35">
      <c r="B263" s="88">
        <v>60</v>
      </c>
      <c r="C263" s="340" t="s">
        <v>379</v>
      </c>
      <c r="D263" s="96" t="s">
        <v>487</v>
      </c>
      <c r="E263" s="97" t="s">
        <v>100</v>
      </c>
      <c r="F263" s="98">
        <v>2</v>
      </c>
      <c r="G263" s="198">
        <v>0</v>
      </c>
      <c r="H263" s="380">
        <f t="shared" si="28"/>
        <v>0</v>
      </c>
    </row>
    <row r="264" spans="2:27" ht="87.75" customHeight="1" x14ac:dyDescent="0.35">
      <c r="B264" s="88">
        <v>61</v>
      </c>
      <c r="C264" s="340" t="s">
        <v>379</v>
      </c>
      <c r="D264" s="96" t="s">
        <v>488</v>
      </c>
      <c r="E264" s="97" t="s">
        <v>100</v>
      </c>
      <c r="F264" s="98">
        <v>2</v>
      </c>
      <c r="G264" s="198">
        <v>0</v>
      </c>
      <c r="H264" s="380">
        <f t="shared" si="28"/>
        <v>0</v>
      </c>
    </row>
    <row r="265" spans="2:27" ht="85.5" customHeight="1" x14ac:dyDescent="0.35">
      <c r="B265" s="88">
        <v>62</v>
      </c>
      <c r="C265" s="340" t="s">
        <v>379</v>
      </c>
      <c r="D265" s="96" t="s">
        <v>486</v>
      </c>
      <c r="E265" s="97" t="s">
        <v>100</v>
      </c>
      <c r="F265" s="98">
        <v>2</v>
      </c>
      <c r="G265" s="198">
        <v>0</v>
      </c>
      <c r="H265" s="380">
        <f t="shared" si="28"/>
        <v>0</v>
      </c>
    </row>
    <row r="266" spans="2:27" ht="75.75" customHeight="1" x14ac:dyDescent="0.35">
      <c r="B266" s="88">
        <v>63</v>
      </c>
      <c r="C266" s="340" t="s">
        <v>379</v>
      </c>
      <c r="D266" s="96" t="s">
        <v>381</v>
      </c>
      <c r="E266" s="97" t="s">
        <v>36</v>
      </c>
      <c r="F266" s="468">
        <v>84</v>
      </c>
      <c r="G266" s="198">
        <v>0</v>
      </c>
      <c r="H266" s="380">
        <f t="shared" si="28"/>
        <v>0</v>
      </c>
    </row>
    <row r="267" spans="2:27" ht="63" customHeight="1" x14ac:dyDescent="0.35">
      <c r="B267" s="88">
        <v>64</v>
      </c>
      <c r="C267" s="340" t="s">
        <v>379</v>
      </c>
      <c r="D267" s="96" t="s">
        <v>378</v>
      </c>
      <c r="E267" s="97" t="s">
        <v>36</v>
      </c>
      <c r="F267" s="468">
        <v>48</v>
      </c>
      <c r="G267" s="198">
        <v>0</v>
      </c>
      <c r="H267" s="380">
        <f t="shared" si="28"/>
        <v>0</v>
      </c>
    </row>
    <row r="268" spans="2:27" ht="70.5" customHeight="1" x14ac:dyDescent="0.35">
      <c r="B268" s="336">
        <v>65</v>
      </c>
      <c r="C268" s="216" t="s">
        <v>190</v>
      </c>
      <c r="D268" s="235" t="s">
        <v>380</v>
      </c>
      <c r="E268" s="48" t="s">
        <v>38</v>
      </c>
      <c r="F268" s="468">
        <v>3.2</v>
      </c>
      <c r="G268" s="198">
        <v>0</v>
      </c>
      <c r="H268" s="380">
        <f t="shared" si="28"/>
        <v>0</v>
      </c>
    </row>
    <row r="269" spans="2:27" ht="24.95" customHeight="1" x14ac:dyDescent="0.35">
      <c r="B269" s="811"/>
      <c r="C269" s="802"/>
      <c r="D269" s="199" t="s">
        <v>431</v>
      </c>
      <c r="E269" s="423"/>
      <c r="F269" s="421"/>
      <c r="G269" s="422"/>
      <c r="H269" s="474"/>
    </row>
    <row r="270" spans="2:27" ht="66" customHeight="1" thickBot="1" x14ac:dyDescent="0.4">
      <c r="B270" s="143">
        <v>66</v>
      </c>
      <c r="C270" s="144" t="s">
        <v>382</v>
      </c>
      <c r="D270" s="124" t="s">
        <v>155</v>
      </c>
      <c r="E270" s="816" t="s">
        <v>37</v>
      </c>
      <c r="F270" s="145">
        <v>277.8</v>
      </c>
      <c r="G270" s="198">
        <v>0</v>
      </c>
      <c r="H270" s="380">
        <f t="shared" ref="H270" si="29">(F270*G270)</f>
        <v>0</v>
      </c>
    </row>
    <row r="271" spans="2:27" ht="24.95" customHeight="1" thickBot="1" x14ac:dyDescent="0.4">
      <c r="B271" s="1008" t="s">
        <v>579</v>
      </c>
      <c r="C271" s="1009"/>
      <c r="D271" s="1009"/>
      <c r="E271" s="1009"/>
      <c r="F271" s="1009"/>
      <c r="G271" s="1010"/>
      <c r="H271" s="467">
        <f>SUM(H250:H270)</f>
        <v>0</v>
      </c>
    </row>
    <row r="272" spans="2:27" s="851" customFormat="1" ht="17.25" customHeight="1" thickBot="1" x14ac:dyDescent="0.4">
      <c r="B272" s="520"/>
      <c r="C272" s="521"/>
      <c r="D272" s="521"/>
      <c r="E272" s="521"/>
      <c r="F272" s="521"/>
      <c r="G272" s="521"/>
      <c r="H272" s="522"/>
      <c r="I272" s="850"/>
      <c r="J272" s="850"/>
      <c r="K272" s="850"/>
      <c r="L272" s="850"/>
      <c r="M272" s="850"/>
      <c r="N272" s="850"/>
      <c r="O272" s="850"/>
      <c r="P272" s="850"/>
      <c r="Q272" s="850"/>
      <c r="R272" s="850"/>
      <c r="S272" s="850"/>
      <c r="T272" s="850"/>
      <c r="U272" s="850"/>
      <c r="V272" s="850"/>
      <c r="W272" s="850"/>
      <c r="X272" s="850"/>
      <c r="Y272" s="850"/>
      <c r="Z272" s="850"/>
      <c r="AA272" s="850"/>
    </row>
    <row r="273" spans="2:27" ht="45" customHeight="1" thickBot="1" x14ac:dyDescent="0.4">
      <c r="B273" s="114"/>
      <c r="C273" s="115"/>
      <c r="D273" s="1011" t="s">
        <v>523</v>
      </c>
      <c r="E273" s="1012"/>
      <c r="F273" s="1012"/>
      <c r="G273" s="1013"/>
      <c r="H273" s="172"/>
    </row>
    <row r="274" spans="2:27" s="758" customFormat="1" ht="24.95" customHeight="1" x14ac:dyDescent="0.35">
      <c r="B274" s="852"/>
      <c r="C274" s="853"/>
      <c r="D274" s="854" t="s">
        <v>416</v>
      </c>
      <c r="E274" s="855"/>
      <c r="F274" s="856"/>
      <c r="G274" s="857"/>
      <c r="H274" s="858">
        <f>H185</f>
        <v>0</v>
      </c>
      <c r="I274" s="757"/>
      <c r="J274" s="757"/>
      <c r="K274" s="757"/>
      <c r="L274" s="757"/>
      <c r="M274" s="757"/>
      <c r="N274" s="757"/>
      <c r="O274" s="757"/>
      <c r="P274" s="757"/>
      <c r="Q274" s="757"/>
      <c r="R274" s="757"/>
      <c r="S274" s="757"/>
      <c r="T274" s="757"/>
      <c r="U274" s="757"/>
      <c r="V274" s="757"/>
      <c r="W274" s="757"/>
      <c r="X274" s="757"/>
      <c r="Y274" s="757"/>
      <c r="Z274" s="757"/>
      <c r="AA274" s="757"/>
    </row>
    <row r="275" spans="2:27" s="758" customFormat="1" ht="24.95" customHeight="1" x14ac:dyDescent="0.35">
      <c r="B275" s="301"/>
      <c r="C275" s="859"/>
      <c r="D275" s="860" t="s">
        <v>42</v>
      </c>
      <c r="E275" s="861"/>
      <c r="F275" s="862"/>
      <c r="G275" s="863"/>
      <c r="H275" s="864">
        <f>H195</f>
        <v>0</v>
      </c>
      <c r="I275" s="757"/>
      <c r="J275" s="757"/>
      <c r="K275" s="757"/>
      <c r="L275" s="757"/>
      <c r="M275" s="757"/>
      <c r="N275" s="757"/>
      <c r="O275" s="757"/>
      <c r="P275" s="757"/>
      <c r="Q275" s="757"/>
      <c r="R275" s="757"/>
      <c r="S275" s="757"/>
      <c r="T275" s="757"/>
      <c r="U275" s="757"/>
      <c r="V275" s="757"/>
      <c r="W275" s="757"/>
      <c r="X275" s="757"/>
      <c r="Y275" s="757"/>
      <c r="Z275" s="757"/>
      <c r="AA275" s="757"/>
    </row>
    <row r="276" spans="2:27" s="758" customFormat="1" ht="24.95" customHeight="1" x14ac:dyDescent="0.35">
      <c r="B276" s="320"/>
      <c r="C276" s="865"/>
      <c r="D276" s="860" t="s">
        <v>43</v>
      </c>
      <c r="E276" s="866"/>
      <c r="F276" s="862"/>
      <c r="G276" s="863"/>
      <c r="H276" s="864">
        <f>H201</f>
        <v>0</v>
      </c>
      <c r="I276" s="757"/>
      <c r="J276" s="757"/>
      <c r="K276" s="757"/>
      <c r="L276" s="757"/>
      <c r="M276" s="757"/>
      <c r="N276" s="757"/>
      <c r="O276" s="757"/>
      <c r="P276" s="757"/>
      <c r="Q276" s="757"/>
      <c r="R276" s="757"/>
      <c r="S276" s="757"/>
      <c r="T276" s="757"/>
      <c r="U276" s="757"/>
      <c r="V276" s="757"/>
      <c r="W276" s="757"/>
      <c r="X276" s="757"/>
      <c r="Y276" s="757"/>
      <c r="Z276" s="757"/>
      <c r="AA276" s="757"/>
    </row>
    <row r="277" spans="2:27" s="758" customFormat="1" ht="24.95" customHeight="1" x14ac:dyDescent="0.35">
      <c r="B277" s="321"/>
      <c r="C277" s="867"/>
      <c r="D277" s="868" t="s">
        <v>96</v>
      </c>
      <c r="E277" s="866"/>
      <c r="F277" s="869"/>
      <c r="G277" s="870"/>
      <c r="H277" s="864">
        <f>H212</f>
        <v>0</v>
      </c>
      <c r="I277" s="757"/>
      <c r="J277" s="757"/>
      <c r="K277" s="757"/>
      <c r="L277" s="757"/>
      <c r="M277" s="757"/>
      <c r="N277" s="757"/>
      <c r="O277" s="757"/>
      <c r="P277" s="757"/>
      <c r="Q277" s="757"/>
      <c r="R277" s="757"/>
      <c r="S277" s="757"/>
      <c r="T277" s="757"/>
      <c r="U277" s="757"/>
      <c r="V277" s="757"/>
      <c r="W277" s="757"/>
      <c r="X277" s="757"/>
      <c r="Y277" s="757"/>
      <c r="Z277" s="757"/>
      <c r="AA277" s="757"/>
    </row>
    <row r="278" spans="2:27" s="758" customFormat="1" ht="24.95" customHeight="1" x14ac:dyDescent="0.35">
      <c r="B278" s="321"/>
      <c r="C278" s="867"/>
      <c r="D278" s="1006" t="s">
        <v>524</v>
      </c>
      <c r="E278" s="1007"/>
      <c r="F278" s="1007"/>
      <c r="G278" s="870"/>
      <c r="H278" s="864">
        <f>SUM(H235)</f>
        <v>0</v>
      </c>
      <c r="I278" s="757"/>
      <c r="J278" s="757"/>
      <c r="K278" s="757"/>
      <c r="L278" s="757"/>
      <c r="M278" s="757"/>
      <c r="N278" s="757"/>
      <c r="O278" s="757"/>
      <c r="P278" s="757"/>
      <c r="Q278" s="757"/>
      <c r="R278" s="757"/>
      <c r="S278" s="757"/>
      <c r="T278" s="757"/>
      <c r="U278" s="757"/>
      <c r="V278" s="757"/>
      <c r="W278" s="757"/>
      <c r="X278" s="757"/>
      <c r="Y278" s="757"/>
      <c r="Z278" s="757"/>
      <c r="AA278" s="757"/>
    </row>
    <row r="279" spans="2:27" s="758" customFormat="1" ht="24.95" customHeight="1" x14ac:dyDescent="0.35">
      <c r="B279" s="321"/>
      <c r="C279" s="867"/>
      <c r="D279" s="868" t="s">
        <v>426</v>
      </c>
      <c r="E279" s="866"/>
      <c r="F279" s="869"/>
      <c r="G279" s="870"/>
      <c r="H279" s="864">
        <f>SUM(H240)</f>
        <v>0</v>
      </c>
      <c r="I279" s="757"/>
      <c r="J279" s="757"/>
      <c r="K279" s="757"/>
      <c r="L279" s="757"/>
      <c r="M279" s="757"/>
      <c r="N279" s="757"/>
      <c r="O279" s="757"/>
      <c r="P279" s="757"/>
      <c r="Q279" s="757"/>
      <c r="R279" s="757"/>
      <c r="S279" s="757"/>
      <c r="T279" s="757"/>
      <c r="U279" s="757"/>
      <c r="V279" s="757"/>
      <c r="W279" s="757"/>
      <c r="X279" s="757"/>
      <c r="Y279" s="757"/>
      <c r="Z279" s="757"/>
      <c r="AA279" s="757"/>
    </row>
    <row r="280" spans="2:27" s="758" customFormat="1" ht="24.95" customHeight="1" x14ac:dyDescent="0.35">
      <c r="B280" s="321"/>
      <c r="C280" s="867"/>
      <c r="D280" s="868" t="s">
        <v>432</v>
      </c>
      <c r="E280" s="861"/>
      <c r="F280" s="869"/>
      <c r="G280" s="870"/>
      <c r="H280" s="864">
        <f>SUM(H247)</f>
        <v>0</v>
      </c>
      <c r="I280" s="757"/>
      <c r="J280" s="757"/>
      <c r="K280" s="757"/>
      <c r="L280" s="757"/>
      <c r="M280" s="757"/>
      <c r="N280" s="757"/>
      <c r="O280" s="757"/>
      <c r="P280" s="757"/>
      <c r="Q280" s="757"/>
      <c r="R280" s="757"/>
      <c r="S280" s="757"/>
      <c r="T280" s="757"/>
      <c r="U280" s="757"/>
      <c r="V280" s="757"/>
      <c r="W280" s="757"/>
      <c r="X280" s="757"/>
      <c r="Y280" s="757"/>
      <c r="Z280" s="757"/>
      <c r="AA280" s="757"/>
    </row>
    <row r="281" spans="2:27" s="758" customFormat="1" ht="24.95" customHeight="1" thickBot="1" x14ac:dyDescent="0.4">
      <c r="B281" s="871"/>
      <c r="C281" s="872"/>
      <c r="D281" s="873" t="s">
        <v>555</v>
      </c>
      <c r="E281" s="874"/>
      <c r="F281" s="874"/>
      <c r="G281" s="875"/>
      <c r="H281" s="864">
        <f>SUM(H271)</f>
        <v>0</v>
      </c>
      <c r="I281" s="757"/>
      <c r="J281" s="757"/>
      <c r="K281" s="757"/>
      <c r="L281" s="757"/>
      <c r="M281" s="757"/>
      <c r="N281" s="757"/>
      <c r="O281" s="757"/>
      <c r="P281" s="757"/>
      <c r="Q281" s="757"/>
      <c r="R281" s="757"/>
      <c r="S281" s="757"/>
      <c r="T281" s="757"/>
      <c r="U281" s="757"/>
      <c r="V281" s="757"/>
      <c r="W281" s="757"/>
      <c r="X281" s="757"/>
      <c r="Y281" s="757"/>
      <c r="Z281" s="757"/>
      <c r="AA281" s="757"/>
    </row>
    <row r="282" spans="2:27" ht="42.75" customHeight="1" thickBot="1" x14ac:dyDescent="0.4">
      <c r="B282" s="1008" t="s">
        <v>522</v>
      </c>
      <c r="C282" s="1009"/>
      <c r="D282" s="1009"/>
      <c r="E282" s="1009"/>
      <c r="F282" s="1009"/>
      <c r="G282" s="1010"/>
      <c r="H282" s="385">
        <f>SUM(H274:H281)</f>
        <v>0</v>
      </c>
    </row>
    <row r="283" spans="2:27" ht="19.5" thickBot="1" x14ac:dyDescent="0.4">
      <c r="B283" s="333"/>
      <c r="C283" s="327"/>
      <c r="D283" s="327"/>
      <c r="E283" s="125"/>
      <c r="F283" s="125"/>
      <c r="G283" s="180"/>
      <c r="H283" s="181"/>
    </row>
    <row r="284" spans="2:27" ht="24.95" customHeight="1" thickBot="1" x14ac:dyDescent="0.4">
      <c r="B284" s="1014" t="s">
        <v>377</v>
      </c>
      <c r="C284" s="889"/>
      <c r="D284" s="889"/>
      <c r="E284" s="889"/>
      <c r="F284" s="889"/>
      <c r="G284" s="1015"/>
      <c r="H284" s="475"/>
    </row>
    <row r="285" spans="2:27" s="751" customFormat="1" ht="24.95" customHeight="1" thickBot="1" x14ac:dyDescent="0.3">
      <c r="B285" s="1003" t="s">
        <v>433</v>
      </c>
      <c r="C285" s="1004"/>
      <c r="D285" s="1004"/>
      <c r="E285" s="1004"/>
      <c r="F285" s="1004"/>
      <c r="G285" s="1005"/>
      <c r="H285" s="476">
        <f>H155</f>
        <v>0</v>
      </c>
    </row>
    <row r="286" spans="2:27" ht="24.95" customHeight="1" thickBot="1" x14ac:dyDescent="0.4">
      <c r="B286" s="1003" t="s">
        <v>519</v>
      </c>
      <c r="C286" s="1004"/>
      <c r="D286" s="1004"/>
      <c r="E286" s="1004"/>
      <c r="F286" s="1004"/>
      <c r="G286" s="1005"/>
      <c r="H286" s="476">
        <f>H282</f>
        <v>0</v>
      </c>
    </row>
    <row r="287" spans="2:27" ht="24.95" customHeight="1" thickBot="1" x14ac:dyDescent="0.4">
      <c r="B287" s="1003" t="s">
        <v>363</v>
      </c>
      <c r="C287" s="1004"/>
      <c r="D287" s="1004"/>
      <c r="E287" s="1004"/>
      <c r="F287" s="1004"/>
      <c r="G287" s="1005"/>
      <c r="H287" s="476">
        <f>SUM(H285:H286)</f>
        <v>0</v>
      </c>
    </row>
    <row r="288" spans="2:27" ht="18.75" x14ac:dyDescent="0.35">
      <c r="B288" s="333"/>
      <c r="C288" s="327"/>
      <c r="D288" s="327"/>
      <c r="E288" s="125"/>
      <c r="F288" s="125"/>
      <c r="G288" s="180"/>
      <c r="H288" s="181"/>
    </row>
    <row r="289" spans="2:8" ht="24.95" customHeight="1" x14ac:dyDescent="0.35">
      <c r="B289" s="117"/>
      <c r="C289" s="117"/>
      <c r="D289" s="142" t="s">
        <v>68</v>
      </c>
      <c r="E289" s="117"/>
      <c r="F289" s="118"/>
      <c r="G289" s="173"/>
      <c r="H289" s="174"/>
    </row>
    <row r="290" spans="2:8" ht="24.95" customHeight="1" x14ac:dyDescent="0.35">
      <c r="B290" s="117"/>
      <c r="C290" s="117"/>
      <c r="D290" s="142" t="s">
        <v>69</v>
      </c>
      <c r="E290" s="117"/>
      <c r="F290" s="118"/>
      <c r="G290" s="173"/>
      <c r="H290" s="174"/>
    </row>
    <row r="291" spans="2:8" ht="24.95" customHeight="1" x14ac:dyDescent="0.35">
      <c r="B291" s="117"/>
      <c r="C291" s="117"/>
      <c r="D291" s="142" t="s">
        <v>70</v>
      </c>
      <c r="E291" s="117"/>
      <c r="F291" s="118"/>
      <c r="G291" s="173"/>
      <c r="H291" s="174"/>
    </row>
  </sheetData>
  <mergeCells count="103">
    <mergeCell ref="B287:G287"/>
    <mergeCell ref="B185:G185"/>
    <mergeCell ref="D278:F278"/>
    <mergeCell ref="B195:G195"/>
    <mergeCell ref="B201:G201"/>
    <mergeCell ref="B212:G212"/>
    <mergeCell ref="C216:C218"/>
    <mergeCell ref="B247:G247"/>
    <mergeCell ref="B271:G271"/>
    <mergeCell ref="D273:G273"/>
    <mergeCell ref="B282:G282"/>
    <mergeCell ref="B284:G284"/>
    <mergeCell ref="B285:G285"/>
    <mergeCell ref="B286:G286"/>
    <mergeCell ref="B240:G240"/>
    <mergeCell ref="B221:G221"/>
    <mergeCell ref="B226:G226"/>
    <mergeCell ref="B230:G230"/>
    <mergeCell ref="B234:G234"/>
    <mergeCell ref="B235:G235"/>
    <mergeCell ref="B216:B218"/>
    <mergeCell ref="D166:H166"/>
    <mergeCell ref="D167:H167"/>
    <mergeCell ref="D168:H168"/>
    <mergeCell ref="D169:H169"/>
    <mergeCell ref="D170:H170"/>
    <mergeCell ref="D171:H171"/>
    <mergeCell ref="D172:H172"/>
    <mergeCell ref="D173:H173"/>
    <mergeCell ref="D174:H174"/>
    <mergeCell ref="D12:H12"/>
    <mergeCell ref="D13:H13"/>
    <mergeCell ref="B77:C77"/>
    <mergeCell ref="E77:H77"/>
    <mergeCell ref="B58:B61"/>
    <mergeCell ref="C58:C61"/>
    <mergeCell ref="B63:B65"/>
    <mergeCell ref="C63:C65"/>
    <mergeCell ref="B69:G69"/>
    <mergeCell ref="B42:G42"/>
    <mergeCell ref="E43:H43"/>
    <mergeCell ref="B52:G52"/>
    <mergeCell ref="B71:B75"/>
    <mergeCell ref="C71:C75"/>
    <mergeCell ref="B56:G56"/>
    <mergeCell ref="E57:H57"/>
    <mergeCell ref="E53:H53"/>
    <mergeCell ref="E54:H54"/>
    <mergeCell ref="E32:H32"/>
    <mergeCell ref="E24:H24"/>
    <mergeCell ref="B2:H2"/>
    <mergeCell ref="B3:H3"/>
    <mergeCell ref="B4:H4"/>
    <mergeCell ref="D5:H5"/>
    <mergeCell ref="D6:H6"/>
    <mergeCell ref="B78:B80"/>
    <mergeCell ref="B82:B85"/>
    <mergeCell ref="D159:H159"/>
    <mergeCell ref="D160:H160"/>
    <mergeCell ref="E31:G31"/>
    <mergeCell ref="B38:G38"/>
    <mergeCell ref="E39:H39"/>
    <mergeCell ref="D17:H17"/>
    <mergeCell ref="D18:H18"/>
    <mergeCell ref="D19:H19"/>
    <mergeCell ref="D7:H7"/>
    <mergeCell ref="D14:H14"/>
    <mergeCell ref="D15:H15"/>
    <mergeCell ref="D16:H16"/>
    <mergeCell ref="D20:H20"/>
    <mergeCell ref="D8:H8"/>
    <mergeCell ref="D9:H9"/>
    <mergeCell ref="D10:H10"/>
    <mergeCell ref="D11:H11"/>
    <mergeCell ref="B81:C81"/>
    <mergeCell ref="E81:H81"/>
    <mergeCell ref="B86:C86"/>
    <mergeCell ref="E86:H86"/>
    <mergeCell ref="B88:C88"/>
    <mergeCell ref="E88:H88"/>
    <mergeCell ref="B156:H156"/>
    <mergeCell ref="B157:H157"/>
    <mergeCell ref="B158:H158"/>
    <mergeCell ref="E95:H95"/>
    <mergeCell ref="D162:H162"/>
    <mergeCell ref="D163:H163"/>
    <mergeCell ref="D164:H164"/>
    <mergeCell ref="D165:H165"/>
    <mergeCell ref="B94:G94"/>
    <mergeCell ref="C100:C103"/>
    <mergeCell ref="E100:H100"/>
    <mergeCell ref="B108:G108"/>
    <mergeCell ref="B109:G109"/>
    <mergeCell ref="B144:G144"/>
    <mergeCell ref="B129:G129"/>
    <mergeCell ref="B155:G155"/>
    <mergeCell ref="B116:G116"/>
    <mergeCell ref="C146:G146"/>
    <mergeCell ref="B100:B103"/>
    <mergeCell ref="B104:B106"/>
    <mergeCell ref="D161:H161"/>
    <mergeCell ref="C104:C106"/>
    <mergeCell ref="E104:H104"/>
  </mergeCells>
  <phoneticPr fontId="12" type="noConversion"/>
  <printOptions horizontalCentered="1"/>
  <pageMargins left="0.3" right="0.3" top="0.7" bottom="0.5" header="0.3" footer="0.2"/>
  <pageSetup paperSize="9" scale="56" fitToHeight="0" orientation="portrait" r:id="rId1"/>
  <headerFooter>
    <oddHeader>&amp;CБАРАЊЕ ЗА ПОНУДИ - Тендер 5 - Дел 5 - Анекс 1
Реф. Бр.: LRCP-9034-MK-RFB-A.2.1.5 - Тендер 5 -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Пробиштип&amp;C&amp;9РЕКОНСТРУКЦИЈА НА ДЕЛ ОД УЛИЦА „3 ти АПРИЛ“ од стац. км 0+000.00 до км 0+727.10
 РЕКОНСТРУКЦИЈА НА УЛ.ХРИСТИЈАН ТОДОРОВСКИ КАРПОШ од стац. км 0+000.00 до км 0+260.00&amp;R&amp;P/&amp;N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M170"/>
  <sheetViews>
    <sheetView view="pageBreakPreview" topLeftCell="A109" zoomScale="70" zoomScaleNormal="70" zoomScaleSheetLayoutView="70" zoomScalePageLayoutView="55" workbookViewId="0">
      <selection activeCell="B147" sqref="B147"/>
    </sheetView>
  </sheetViews>
  <sheetFormatPr defaultRowHeight="18" x14ac:dyDescent="0.25"/>
  <cols>
    <col min="1" max="1" width="3.28515625" style="656" customWidth="1"/>
    <col min="2" max="2" width="10.42578125" style="651" customWidth="1"/>
    <col min="3" max="3" width="11.7109375" style="651" customWidth="1"/>
    <col min="4" max="4" width="71.42578125" style="655" customWidth="1"/>
    <col min="5" max="5" width="11" style="651" customWidth="1"/>
    <col min="6" max="6" width="14.7109375" style="652" customWidth="1"/>
    <col min="7" max="7" width="19" style="653" customWidth="1"/>
    <col min="8" max="8" width="21.5703125" style="654" customWidth="1"/>
    <col min="9" max="9" width="3.85546875" style="656" customWidth="1"/>
    <col min="10" max="12" width="9.140625" style="656"/>
    <col min="13" max="13" width="14.7109375" style="656" customWidth="1"/>
    <col min="14" max="244" width="9.140625" style="656"/>
    <col min="245" max="245" width="3.42578125" style="656" customWidth="1"/>
    <col min="246" max="246" width="7" style="656" customWidth="1"/>
    <col min="247" max="247" width="9.85546875" style="656" customWidth="1"/>
    <col min="248" max="248" width="64.140625" style="656" customWidth="1"/>
    <col min="249" max="249" width="11.42578125" style="656" customWidth="1"/>
    <col min="250" max="250" width="12.85546875" style="656" customWidth="1"/>
    <col min="251" max="251" width="15.42578125" style="656" customWidth="1"/>
    <col min="252" max="252" width="19.42578125" style="656" customWidth="1"/>
    <col min="253" max="253" width="13.85546875" style="656" customWidth="1"/>
    <col min="254" max="500" width="9.140625" style="656"/>
    <col min="501" max="501" width="3.42578125" style="656" customWidth="1"/>
    <col min="502" max="502" width="7" style="656" customWidth="1"/>
    <col min="503" max="503" width="9.85546875" style="656" customWidth="1"/>
    <col min="504" max="504" width="64.140625" style="656" customWidth="1"/>
    <col min="505" max="505" width="11.42578125" style="656" customWidth="1"/>
    <col min="506" max="506" width="12.85546875" style="656" customWidth="1"/>
    <col min="507" max="507" width="15.42578125" style="656" customWidth="1"/>
    <col min="508" max="508" width="19.42578125" style="656" customWidth="1"/>
    <col min="509" max="509" width="13.85546875" style="656" customWidth="1"/>
    <col min="510" max="756" width="9.140625" style="656"/>
    <col min="757" max="757" width="3.42578125" style="656" customWidth="1"/>
    <col min="758" max="758" width="7" style="656" customWidth="1"/>
    <col min="759" max="759" width="9.85546875" style="656" customWidth="1"/>
    <col min="760" max="760" width="64.140625" style="656" customWidth="1"/>
    <col min="761" max="761" width="11.42578125" style="656" customWidth="1"/>
    <col min="762" max="762" width="12.85546875" style="656" customWidth="1"/>
    <col min="763" max="763" width="15.42578125" style="656" customWidth="1"/>
    <col min="764" max="764" width="19.42578125" style="656" customWidth="1"/>
    <col min="765" max="765" width="13.85546875" style="656" customWidth="1"/>
    <col min="766" max="1012" width="9.140625" style="656"/>
    <col min="1013" max="1013" width="3.42578125" style="656" customWidth="1"/>
    <col min="1014" max="1014" width="7" style="656" customWidth="1"/>
    <col min="1015" max="1015" width="9.85546875" style="656" customWidth="1"/>
    <col min="1016" max="1016" width="64.140625" style="656" customWidth="1"/>
    <col min="1017" max="1017" width="11.42578125" style="656" customWidth="1"/>
    <col min="1018" max="1018" width="12.85546875" style="656" customWidth="1"/>
    <col min="1019" max="1019" width="15.42578125" style="656" customWidth="1"/>
    <col min="1020" max="1020" width="19.42578125" style="656" customWidth="1"/>
    <col min="1021" max="1021" width="13.85546875" style="656" customWidth="1"/>
    <col min="1022" max="1268" width="9.140625" style="656"/>
    <col min="1269" max="1269" width="3.42578125" style="656" customWidth="1"/>
    <col min="1270" max="1270" width="7" style="656" customWidth="1"/>
    <col min="1271" max="1271" width="9.85546875" style="656" customWidth="1"/>
    <col min="1272" max="1272" width="64.140625" style="656" customWidth="1"/>
    <col min="1273" max="1273" width="11.42578125" style="656" customWidth="1"/>
    <col min="1274" max="1274" width="12.85546875" style="656" customWidth="1"/>
    <col min="1275" max="1275" width="15.42578125" style="656" customWidth="1"/>
    <col min="1276" max="1276" width="19.42578125" style="656" customWidth="1"/>
    <col min="1277" max="1277" width="13.85546875" style="656" customWidth="1"/>
    <col min="1278" max="1524" width="9.140625" style="656"/>
    <col min="1525" max="1525" width="3.42578125" style="656" customWidth="1"/>
    <col min="1526" max="1526" width="7" style="656" customWidth="1"/>
    <col min="1527" max="1527" width="9.85546875" style="656" customWidth="1"/>
    <col min="1528" max="1528" width="64.140625" style="656" customWidth="1"/>
    <col min="1529" max="1529" width="11.42578125" style="656" customWidth="1"/>
    <col min="1530" max="1530" width="12.85546875" style="656" customWidth="1"/>
    <col min="1531" max="1531" width="15.42578125" style="656" customWidth="1"/>
    <col min="1532" max="1532" width="19.42578125" style="656" customWidth="1"/>
    <col min="1533" max="1533" width="13.85546875" style="656" customWidth="1"/>
    <col min="1534" max="1780" width="9.140625" style="656"/>
    <col min="1781" max="1781" width="3.42578125" style="656" customWidth="1"/>
    <col min="1782" max="1782" width="7" style="656" customWidth="1"/>
    <col min="1783" max="1783" width="9.85546875" style="656" customWidth="1"/>
    <col min="1784" max="1784" width="64.140625" style="656" customWidth="1"/>
    <col min="1785" max="1785" width="11.42578125" style="656" customWidth="1"/>
    <col min="1786" max="1786" width="12.85546875" style="656" customWidth="1"/>
    <col min="1787" max="1787" width="15.42578125" style="656" customWidth="1"/>
    <col min="1788" max="1788" width="19.42578125" style="656" customWidth="1"/>
    <col min="1789" max="1789" width="13.85546875" style="656" customWidth="1"/>
    <col min="1790" max="2036" width="9.140625" style="656"/>
    <col min="2037" max="2037" width="3.42578125" style="656" customWidth="1"/>
    <col min="2038" max="2038" width="7" style="656" customWidth="1"/>
    <col min="2039" max="2039" width="9.85546875" style="656" customWidth="1"/>
    <col min="2040" max="2040" width="64.140625" style="656" customWidth="1"/>
    <col min="2041" max="2041" width="11.42578125" style="656" customWidth="1"/>
    <col min="2042" max="2042" width="12.85546875" style="656" customWidth="1"/>
    <col min="2043" max="2043" width="15.42578125" style="656" customWidth="1"/>
    <col min="2044" max="2044" width="19.42578125" style="656" customWidth="1"/>
    <col min="2045" max="2045" width="13.85546875" style="656" customWidth="1"/>
    <col min="2046" max="2292" width="9.140625" style="656"/>
    <col min="2293" max="2293" width="3.42578125" style="656" customWidth="1"/>
    <col min="2294" max="2294" width="7" style="656" customWidth="1"/>
    <col min="2295" max="2295" width="9.85546875" style="656" customWidth="1"/>
    <col min="2296" max="2296" width="64.140625" style="656" customWidth="1"/>
    <col min="2297" max="2297" width="11.42578125" style="656" customWidth="1"/>
    <col min="2298" max="2298" width="12.85546875" style="656" customWidth="1"/>
    <col min="2299" max="2299" width="15.42578125" style="656" customWidth="1"/>
    <col min="2300" max="2300" width="19.42578125" style="656" customWidth="1"/>
    <col min="2301" max="2301" width="13.85546875" style="656" customWidth="1"/>
    <col min="2302" max="2548" width="9.140625" style="656"/>
    <col min="2549" max="2549" width="3.42578125" style="656" customWidth="1"/>
    <col min="2550" max="2550" width="7" style="656" customWidth="1"/>
    <col min="2551" max="2551" width="9.85546875" style="656" customWidth="1"/>
    <col min="2552" max="2552" width="64.140625" style="656" customWidth="1"/>
    <col min="2553" max="2553" width="11.42578125" style="656" customWidth="1"/>
    <col min="2554" max="2554" width="12.85546875" style="656" customWidth="1"/>
    <col min="2555" max="2555" width="15.42578125" style="656" customWidth="1"/>
    <col min="2556" max="2556" width="19.42578125" style="656" customWidth="1"/>
    <col min="2557" max="2557" width="13.85546875" style="656" customWidth="1"/>
    <col min="2558" max="2804" width="9.140625" style="656"/>
    <col min="2805" max="2805" width="3.42578125" style="656" customWidth="1"/>
    <col min="2806" max="2806" width="7" style="656" customWidth="1"/>
    <col min="2807" max="2807" width="9.85546875" style="656" customWidth="1"/>
    <col min="2808" max="2808" width="64.140625" style="656" customWidth="1"/>
    <col min="2809" max="2809" width="11.42578125" style="656" customWidth="1"/>
    <col min="2810" max="2810" width="12.85546875" style="656" customWidth="1"/>
    <col min="2811" max="2811" width="15.42578125" style="656" customWidth="1"/>
    <col min="2812" max="2812" width="19.42578125" style="656" customWidth="1"/>
    <col min="2813" max="2813" width="13.85546875" style="656" customWidth="1"/>
    <col min="2814" max="3060" width="9.140625" style="656"/>
    <col min="3061" max="3061" width="3.42578125" style="656" customWidth="1"/>
    <col min="3062" max="3062" width="7" style="656" customWidth="1"/>
    <col min="3063" max="3063" width="9.85546875" style="656" customWidth="1"/>
    <col min="3064" max="3064" width="64.140625" style="656" customWidth="1"/>
    <col min="3065" max="3065" width="11.42578125" style="656" customWidth="1"/>
    <col min="3066" max="3066" width="12.85546875" style="656" customWidth="1"/>
    <col min="3067" max="3067" width="15.42578125" style="656" customWidth="1"/>
    <col min="3068" max="3068" width="19.42578125" style="656" customWidth="1"/>
    <col min="3069" max="3069" width="13.85546875" style="656" customWidth="1"/>
    <col min="3070" max="3316" width="9.140625" style="656"/>
    <col min="3317" max="3317" width="3.42578125" style="656" customWidth="1"/>
    <col min="3318" max="3318" width="7" style="656" customWidth="1"/>
    <col min="3319" max="3319" width="9.85546875" style="656" customWidth="1"/>
    <col min="3320" max="3320" width="64.140625" style="656" customWidth="1"/>
    <col min="3321" max="3321" width="11.42578125" style="656" customWidth="1"/>
    <col min="3322" max="3322" width="12.85546875" style="656" customWidth="1"/>
    <col min="3323" max="3323" width="15.42578125" style="656" customWidth="1"/>
    <col min="3324" max="3324" width="19.42578125" style="656" customWidth="1"/>
    <col min="3325" max="3325" width="13.85546875" style="656" customWidth="1"/>
    <col min="3326" max="3572" width="9.140625" style="656"/>
    <col min="3573" max="3573" width="3.42578125" style="656" customWidth="1"/>
    <col min="3574" max="3574" width="7" style="656" customWidth="1"/>
    <col min="3575" max="3575" width="9.85546875" style="656" customWidth="1"/>
    <col min="3576" max="3576" width="64.140625" style="656" customWidth="1"/>
    <col min="3577" max="3577" width="11.42578125" style="656" customWidth="1"/>
    <col min="3578" max="3578" width="12.85546875" style="656" customWidth="1"/>
    <col min="3579" max="3579" width="15.42578125" style="656" customWidth="1"/>
    <col min="3580" max="3580" width="19.42578125" style="656" customWidth="1"/>
    <col min="3581" max="3581" width="13.85546875" style="656" customWidth="1"/>
    <col min="3582" max="3828" width="9.140625" style="656"/>
    <col min="3829" max="3829" width="3.42578125" style="656" customWidth="1"/>
    <col min="3830" max="3830" width="7" style="656" customWidth="1"/>
    <col min="3831" max="3831" width="9.85546875" style="656" customWidth="1"/>
    <col min="3832" max="3832" width="64.140625" style="656" customWidth="1"/>
    <col min="3833" max="3833" width="11.42578125" style="656" customWidth="1"/>
    <col min="3834" max="3834" width="12.85546875" style="656" customWidth="1"/>
    <col min="3835" max="3835" width="15.42578125" style="656" customWidth="1"/>
    <col min="3836" max="3836" width="19.42578125" style="656" customWidth="1"/>
    <col min="3837" max="3837" width="13.85546875" style="656" customWidth="1"/>
    <col min="3838" max="4084" width="9.140625" style="656"/>
    <col min="4085" max="4085" width="3.42578125" style="656" customWidth="1"/>
    <col min="4086" max="4086" width="7" style="656" customWidth="1"/>
    <col min="4087" max="4087" width="9.85546875" style="656" customWidth="1"/>
    <col min="4088" max="4088" width="64.140625" style="656" customWidth="1"/>
    <col min="4089" max="4089" width="11.42578125" style="656" customWidth="1"/>
    <col min="4090" max="4090" width="12.85546875" style="656" customWidth="1"/>
    <col min="4091" max="4091" width="15.42578125" style="656" customWidth="1"/>
    <col min="4092" max="4092" width="19.42578125" style="656" customWidth="1"/>
    <col min="4093" max="4093" width="13.85546875" style="656" customWidth="1"/>
    <col min="4094" max="4340" width="9.140625" style="656"/>
    <col min="4341" max="4341" width="3.42578125" style="656" customWidth="1"/>
    <col min="4342" max="4342" width="7" style="656" customWidth="1"/>
    <col min="4343" max="4343" width="9.85546875" style="656" customWidth="1"/>
    <col min="4344" max="4344" width="64.140625" style="656" customWidth="1"/>
    <col min="4345" max="4345" width="11.42578125" style="656" customWidth="1"/>
    <col min="4346" max="4346" width="12.85546875" style="656" customWidth="1"/>
    <col min="4347" max="4347" width="15.42578125" style="656" customWidth="1"/>
    <col min="4348" max="4348" width="19.42578125" style="656" customWidth="1"/>
    <col min="4349" max="4349" width="13.85546875" style="656" customWidth="1"/>
    <col min="4350" max="4596" width="9.140625" style="656"/>
    <col min="4597" max="4597" width="3.42578125" style="656" customWidth="1"/>
    <col min="4598" max="4598" width="7" style="656" customWidth="1"/>
    <col min="4599" max="4599" width="9.85546875" style="656" customWidth="1"/>
    <col min="4600" max="4600" width="64.140625" style="656" customWidth="1"/>
    <col min="4601" max="4601" width="11.42578125" style="656" customWidth="1"/>
    <col min="4602" max="4602" width="12.85546875" style="656" customWidth="1"/>
    <col min="4603" max="4603" width="15.42578125" style="656" customWidth="1"/>
    <col min="4604" max="4604" width="19.42578125" style="656" customWidth="1"/>
    <col min="4605" max="4605" width="13.85546875" style="656" customWidth="1"/>
    <col min="4606" max="4852" width="9.140625" style="656"/>
    <col min="4853" max="4853" width="3.42578125" style="656" customWidth="1"/>
    <col min="4854" max="4854" width="7" style="656" customWidth="1"/>
    <col min="4855" max="4855" width="9.85546875" style="656" customWidth="1"/>
    <col min="4856" max="4856" width="64.140625" style="656" customWidth="1"/>
    <col min="4857" max="4857" width="11.42578125" style="656" customWidth="1"/>
    <col min="4858" max="4858" width="12.85546875" style="656" customWidth="1"/>
    <col min="4859" max="4859" width="15.42578125" style="656" customWidth="1"/>
    <col min="4860" max="4860" width="19.42578125" style="656" customWidth="1"/>
    <col min="4861" max="4861" width="13.85546875" style="656" customWidth="1"/>
    <col min="4862" max="5108" width="9.140625" style="656"/>
    <col min="5109" max="5109" width="3.42578125" style="656" customWidth="1"/>
    <col min="5110" max="5110" width="7" style="656" customWidth="1"/>
    <col min="5111" max="5111" width="9.85546875" style="656" customWidth="1"/>
    <col min="5112" max="5112" width="64.140625" style="656" customWidth="1"/>
    <col min="5113" max="5113" width="11.42578125" style="656" customWidth="1"/>
    <col min="5114" max="5114" width="12.85546875" style="656" customWidth="1"/>
    <col min="5115" max="5115" width="15.42578125" style="656" customWidth="1"/>
    <col min="5116" max="5116" width="19.42578125" style="656" customWidth="1"/>
    <col min="5117" max="5117" width="13.85546875" style="656" customWidth="1"/>
    <col min="5118" max="5364" width="9.140625" style="656"/>
    <col min="5365" max="5365" width="3.42578125" style="656" customWidth="1"/>
    <col min="5366" max="5366" width="7" style="656" customWidth="1"/>
    <col min="5367" max="5367" width="9.85546875" style="656" customWidth="1"/>
    <col min="5368" max="5368" width="64.140625" style="656" customWidth="1"/>
    <col min="5369" max="5369" width="11.42578125" style="656" customWidth="1"/>
    <col min="5370" max="5370" width="12.85546875" style="656" customWidth="1"/>
    <col min="5371" max="5371" width="15.42578125" style="656" customWidth="1"/>
    <col min="5372" max="5372" width="19.42578125" style="656" customWidth="1"/>
    <col min="5373" max="5373" width="13.85546875" style="656" customWidth="1"/>
    <col min="5374" max="5620" width="9.140625" style="656"/>
    <col min="5621" max="5621" width="3.42578125" style="656" customWidth="1"/>
    <col min="5622" max="5622" width="7" style="656" customWidth="1"/>
    <col min="5623" max="5623" width="9.85546875" style="656" customWidth="1"/>
    <col min="5624" max="5624" width="64.140625" style="656" customWidth="1"/>
    <col min="5625" max="5625" width="11.42578125" style="656" customWidth="1"/>
    <col min="5626" max="5626" width="12.85546875" style="656" customWidth="1"/>
    <col min="5627" max="5627" width="15.42578125" style="656" customWidth="1"/>
    <col min="5628" max="5628" width="19.42578125" style="656" customWidth="1"/>
    <col min="5629" max="5629" width="13.85546875" style="656" customWidth="1"/>
    <col min="5630" max="5876" width="9.140625" style="656"/>
    <col min="5877" max="5877" width="3.42578125" style="656" customWidth="1"/>
    <col min="5878" max="5878" width="7" style="656" customWidth="1"/>
    <col min="5879" max="5879" width="9.85546875" style="656" customWidth="1"/>
    <col min="5880" max="5880" width="64.140625" style="656" customWidth="1"/>
    <col min="5881" max="5881" width="11.42578125" style="656" customWidth="1"/>
    <col min="5882" max="5882" width="12.85546875" style="656" customWidth="1"/>
    <col min="5883" max="5883" width="15.42578125" style="656" customWidth="1"/>
    <col min="5884" max="5884" width="19.42578125" style="656" customWidth="1"/>
    <col min="5885" max="5885" width="13.85546875" style="656" customWidth="1"/>
    <col min="5886" max="6132" width="9.140625" style="656"/>
    <col min="6133" max="6133" width="3.42578125" style="656" customWidth="1"/>
    <col min="6134" max="6134" width="7" style="656" customWidth="1"/>
    <col min="6135" max="6135" width="9.85546875" style="656" customWidth="1"/>
    <col min="6136" max="6136" width="64.140625" style="656" customWidth="1"/>
    <col min="6137" max="6137" width="11.42578125" style="656" customWidth="1"/>
    <col min="6138" max="6138" width="12.85546875" style="656" customWidth="1"/>
    <col min="6139" max="6139" width="15.42578125" style="656" customWidth="1"/>
    <col min="6140" max="6140" width="19.42578125" style="656" customWidth="1"/>
    <col min="6141" max="6141" width="13.85546875" style="656" customWidth="1"/>
    <col min="6142" max="6388" width="9.140625" style="656"/>
    <col min="6389" max="6389" width="3.42578125" style="656" customWidth="1"/>
    <col min="6390" max="6390" width="7" style="656" customWidth="1"/>
    <col min="6391" max="6391" width="9.85546875" style="656" customWidth="1"/>
    <col min="6392" max="6392" width="64.140625" style="656" customWidth="1"/>
    <col min="6393" max="6393" width="11.42578125" style="656" customWidth="1"/>
    <col min="6394" max="6394" width="12.85546875" style="656" customWidth="1"/>
    <col min="6395" max="6395" width="15.42578125" style="656" customWidth="1"/>
    <col min="6396" max="6396" width="19.42578125" style="656" customWidth="1"/>
    <col min="6397" max="6397" width="13.85546875" style="656" customWidth="1"/>
    <col min="6398" max="6644" width="9.140625" style="656"/>
    <col min="6645" max="6645" width="3.42578125" style="656" customWidth="1"/>
    <col min="6646" max="6646" width="7" style="656" customWidth="1"/>
    <col min="6647" max="6647" width="9.85546875" style="656" customWidth="1"/>
    <col min="6648" max="6648" width="64.140625" style="656" customWidth="1"/>
    <col min="6649" max="6649" width="11.42578125" style="656" customWidth="1"/>
    <col min="6650" max="6650" width="12.85546875" style="656" customWidth="1"/>
    <col min="6651" max="6651" width="15.42578125" style="656" customWidth="1"/>
    <col min="6652" max="6652" width="19.42578125" style="656" customWidth="1"/>
    <col min="6653" max="6653" width="13.85546875" style="656" customWidth="1"/>
    <col min="6654" max="6900" width="9.140625" style="656"/>
    <col min="6901" max="6901" width="3.42578125" style="656" customWidth="1"/>
    <col min="6902" max="6902" width="7" style="656" customWidth="1"/>
    <col min="6903" max="6903" width="9.85546875" style="656" customWidth="1"/>
    <col min="6904" max="6904" width="64.140625" style="656" customWidth="1"/>
    <col min="6905" max="6905" width="11.42578125" style="656" customWidth="1"/>
    <col min="6906" max="6906" width="12.85546875" style="656" customWidth="1"/>
    <col min="6907" max="6907" width="15.42578125" style="656" customWidth="1"/>
    <col min="6908" max="6908" width="19.42578125" style="656" customWidth="1"/>
    <col min="6909" max="6909" width="13.85546875" style="656" customWidth="1"/>
    <col min="6910" max="7156" width="9.140625" style="656"/>
    <col min="7157" max="7157" width="3.42578125" style="656" customWidth="1"/>
    <col min="7158" max="7158" width="7" style="656" customWidth="1"/>
    <col min="7159" max="7159" width="9.85546875" style="656" customWidth="1"/>
    <col min="7160" max="7160" width="64.140625" style="656" customWidth="1"/>
    <col min="7161" max="7161" width="11.42578125" style="656" customWidth="1"/>
    <col min="7162" max="7162" width="12.85546875" style="656" customWidth="1"/>
    <col min="7163" max="7163" width="15.42578125" style="656" customWidth="1"/>
    <col min="7164" max="7164" width="19.42578125" style="656" customWidth="1"/>
    <col min="7165" max="7165" width="13.85546875" style="656" customWidth="1"/>
    <col min="7166" max="7412" width="9.140625" style="656"/>
    <col min="7413" max="7413" width="3.42578125" style="656" customWidth="1"/>
    <col min="7414" max="7414" width="7" style="656" customWidth="1"/>
    <col min="7415" max="7415" width="9.85546875" style="656" customWidth="1"/>
    <col min="7416" max="7416" width="64.140625" style="656" customWidth="1"/>
    <col min="7417" max="7417" width="11.42578125" style="656" customWidth="1"/>
    <col min="7418" max="7418" width="12.85546875" style="656" customWidth="1"/>
    <col min="7419" max="7419" width="15.42578125" style="656" customWidth="1"/>
    <col min="7420" max="7420" width="19.42578125" style="656" customWidth="1"/>
    <col min="7421" max="7421" width="13.85546875" style="656" customWidth="1"/>
    <col min="7422" max="7668" width="9.140625" style="656"/>
    <col min="7669" max="7669" width="3.42578125" style="656" customWidth="1"/>
    <col min="7670" max="7670" width="7" style="656" customWidth="1"/>
    <col min="7671" max="7671" width="9.85546875" style="656" customWidth="1"/>
    <col min="7672" max="7672" width="64.140625" style="656" customWidth="1"/>
    <col min="7673" max="7673" width="11.42578125" style="656" customWidth="1"/>
    <col min="7674" max="7674" width="12.85546875" style="656" customWidth="1"/>
    <col min="7675" max="7675" width="15.42578125" style="656" customWidth="1"/>
    <col min="7676" max="7676" width="19.42578125" style="656" customWidth="1"/>
    <col min="7677" max="7677" width="13.85546875" style="656" customWidth="1"/>
    <col min="7678" max="7924" width="9.140625" style="656"/>
    <col min="7925" max="7925" width="3.42578125" style="656" customWidth="1"/>
    <col min="7926" max="7926" width="7" style="656" customWidth="1"/>
    <col min="7927" max="7927" width="9.85546875" style="656" customWidth="1"/>
    <col min="7928" max="7928" width="64.140625" style="656" customWidth="1"/>
    <col min="7929" max="7929" width="11.42578125" style="656" customWidth="1"/>
    <col min="7930" max="7930" width="12.85546875" style="656" customWidth="1"/>
    <col min="7931" max="7931" width="15.42578125" style="656" customWidth="1"/>
    <col min="7932" max="7932" width="19.42578125" style="656" customWidth="1"/>
    <col min="7933" max="7933" width="13.85546875" style="656" customWidth="1"/>
    <col min="7934" max="8180" width="9.140625" style="656"/>
    <col min="8181" max="8181" width="3.42578125" style="656" customWidth="1"/>
    <col min="8182" max="8182" width="7" style="656" customWidth="1"/>
    <col min="8183" max="8183" width="9.85546875" style="656" customWidth="1"/>
    <col min="8184" max="8184" width="64.140625" style="656" customWidth="1"/>
    <col min="8185" max="8185" width="11.42578125" style="656" customWidth="1"/>
    <col min="8186" max="8186" width="12.85546875" style="656" customWidth="1"/>
    <col min="8187" max="8187" width="15.42578125" style="656" customWidth="1"/>
    <col min="8188" max="8188" width="19.42578125" style="656" customWidth="1"/>
    <col min="8189" max="8189" width="13.85546875" style="656" customWidth="1"/>
    <col min="8190" max="8436" width="9.140625" style="656"/>
    <col min="8437" max="8437" width="3.42578125" style="656" customWidth="1"/>
    <col min="8438" max="8438" width="7" style="656" customWidth="1"/>
    <col min="8439" max="8439" width="9.85546875" style="656" customWidth="1"/>
    <col min="8440" max="8440" width="64.140625" style="656" customWidth="1"/>
    <col min="8441" max="8441" width="11.42578125" style="656" customWidth="1"/>
    <col min="8442" max="8442" width="12.85546875" style="656" customWidth="1"/>
    <col min="8443" max="8443" width="15.42578125" style="656" customWidth="1"/>
    <col min="8444" max="8444" width="19.42578125" style="656" customWidth="1"/>
    <col min="8445" max="8445" width="13.85546875" style="656" customWidth="1"/>
    <col min="8446" max="8692" width="9.140625" style="656"/>
    <col min="8693" max="8693" width="3.42578125" style="656" customWidth="1"/>
    <col min="8694" max="8694" width="7" style="656" customWidth="1"/>
    <col min="8695" max="8695" width="9.85546875" style="656" customWidth="1"/>
    <col min="8696" max="8696" width="64.140625" style="656" customWidth="1"/>
    <col min="8697" max="8697" width="11.42578125" style="656" customWidth="1"/>
    <col min="8698" max="8698" width="12.85546875" style="656" customWidth="1"/>
    <col min="8699" max="8699" width="15.42578125" style="656" customWidth="1"/>
    <col min="8700" max="8700" width="19.42578125" style="656" customWidth="1"/>
    <col min="8701" max="8701" width="13.85546875" style="656" customWidth="1"/>
    <col min="8702" max="8948" width="9.140625" style="656"/>
    <col min="8949" max="8949" width="3.42578125" style="656" customWidth="1"/>
    <col min="8950" max="8950" width="7" style="656" customWidth="1"/>
    <col min="8951" max="8951" width="9.85546875" style="656" customWidth="1"/>
    <col min="8952" max="8952" width="64.140625" style="656" customWidth="1"/>
    <col min="8953" max="8953" width="11.42578125" style="656" customWidth="1"/>
    <col min="8954" max="8954" width="12.85546875" style="656" customWidth="1"/>
    <col min="8955" max="8955" width="15.42578125" style="656" customWidth="1"/>
    <col min="8956" max="8956" width="19.42578125" style="656" customWidth="1"/>
    <col min="8957" max="8957" width="13.85546875" style="656" customWidth="1"/>
    <col min="8958" max="9204" width="9.140625" style="656"/>
    <col min="9205" max="9205" width="3.42578125" style="656" customWidth="1"/>
    <col min="9206" max="9206" width="7" style="656" customWidth="1"/>
    <col min="9207" max="9207" width="9.85546875" style="656" customWidth="1"/>
    <col min="9208" max="9208" width="64.140625" style="656" customWidth="1"/>
    <col min="9209" max="9209" width="11.42578125" style="656" customWidth="1"/>
    <col min="9210" max="9210" width="12.85546875" style="656" customWidth="1"/>
    <col min="9211" max="9211" width="15.42578125" style="656" customWidth="1"/>
    <col min="9212" max="9212" width="19.42578125" style="656" customWidth="1"/>
    <col min="9213" max="9213" width="13.85546875" style="656" customWidth="1"/>
    <col min="9214" max="9460" width="9.140625" style="656"/>
    <col min="9461" max="9461" width="3.42578125" style="656" customWidth="1"/>
    <col min="9462" max="9462" width="7" style="656" customWidth="1"/>
    <col min="9463" max="9463" width="9.85546875" style="656" customWidth="1"/>
    <col min="9464" max="9464" width="64.140625" style="656" customWidth="1"/>
    <col min="9465" max="9465" width="11.42578125" style="656" customWidth="1"/>
    <col min="9466" max="9466" width="12.85546875" style="656" customWidth="1"/>
    <col min="9467" max="9467" width="15.42578125" style="656" customWidth="1"/>
    <col min="9468" max="9468" width="19.42578125" style="656" customWidth="1"/>
    <col min="9469" max="9469" width="13.85546875" style="656" customWidth="1"/>
    <col min="9470" max="9716" width="9.140625" style="656"/>
    <col min="9717" max="9717" width="3.42578125" style="656" customWidth="1"/>
    <col min="9718" max="9718" width="7" style="656" customWidth="1"/>
    <col min="9719" max="9719" width="9.85546875" style="656" customWidth="1"/>
    <col min="9720" max="9720" width="64.140625" style="656" customWidth="1"/>
    <col min="9721" max="9721" width="11.42578125" style="656" customWidth="1"/>
    <col min="9722" max="9722" width="12.85546875" style="656" customWidth="1"/>
    <col min="9723" max="9723" width="15.42578125" style="656" customWidth="1"/>
    <col min="9724" max="9724" width="19.42578125" style="656" customWidth="1"/>
    <col min="9725" max="9725" width="13.85546875" style="656" customWidth="1"/>
    <col min="9726" max="9972" width="9.140625" style="656"/>
    <col min="9973" max="9973" width="3.42578125" style="656" customWidth="1"/>
    <col min="9974" max="9974" width="7" style="656" customWidth="1"/>
    <col min="9975" max="9975" width="9.85546875" style="656" customWidth="1"/>
    <col min="9976" max="9976" width="64.140625" style="656" customWidth="1"/>
    <col min="9977" max="9977" width="11.42578125" style="656" customWidth="1"/>
    <col min="9978" max="9978" width="12.85546875" style="656" customWidth="1"/>
    <col min="9979" max="9979" width="15.42578125" style="656" customWidth="1"/>
    <col min="9980" max="9980" width="19.42578125" style="656" customWidth="1"/>
    <col min="9981" max="9981" width="13.85546875" style="656" customWidth="1"/>
    <col min="9982" max="10228" width="9.140625" style="656"/>
    <col min="10229" max="10229" width="3.42578125" style="656" customWidth="1"/>
    <col min="10230" max="10230" width="7" style="656" customWidth="1"/>
    <col min="10231" max="10231" width="9.85546875" style="656" customWidth="1"/>
    <col min="10232" max="10232" width="64.140625" style="656" customWidth="1"/>
    <col min="10233" max="10233" width="11.42578125" style="656" customWidth="1"/>
    <col min="10234" max="10234" width="12.85546875" style="656" customWidth="1"/>
    <col min="10235" max="10235" width="15.42578125" style="656" customWidth="1"/>
    <col min="10236" max="10236" width="19.42578125" style="656" customWidth="1"/>
    <col min="10237" max="10237" width="13.85546875" style="656" customWidth="1"/>
    <col min="10238" max="10484" width="9.140625" style="656"/>
    <col min="10485" max="10485" width="3.42578125" style="656" customWidth="1"/>
    <col min="10486" max="10486" width="7" style="656" customWidth="1"/>
    <col min="10487" max="10487" width="9.85546875" style="656" customWidth="1"/>
    <col min="10488" max="10488" width="64.140625" style="656" customWidth="1"/>
    <col min="10489" max="10489" width="11.42578125" style="656" customWidth="1"/>
    <col min="10490" max="10490" width="12.85546875" style="656" customWidth="1"/>
    <col min="10491" max="10491" width="15.42578125" style="656" customWidth="1"/>
    <col min="10492" max="10492" width="19.42578125" style="656" customWidth="1"/>
    <col min="10493" max="10493" width="13.85546875" style="656" customWidth="1"/>
    <col min="10494" max="10740" width="9.140625" style="656"/>
    <col min="10741" max="10741" width="3.42578125" style="656" customWidth="1"/>
    <col min="10742" max="10742" width="7" style="656" customWidth="1"/>
    <col min="10743" max="10743" width="9.85546875" style="656" customWidth="1"/>
    <col min="10744" max="10744" width="64.140625" style="656" customWidth="1"/>
    <col min="10745" max="10745" width="11.42578125" style="656" customWidth="1"/>
    <col min="10746" max="10746" width="12.85546875" style="656" customWidth="1"/>
    <col min="10747" max="10747" width="15.42578125" style="656" customWidth="1"/>
    <col min="10748" max="10748" width="19.42578125" style="656" customWidth="1"/>
    <col min="10749" max="10749" width="13.85546875" style="656" customWidth="1"/>
    <col min="10750" max="10996" width="9.140625" style="656"/>
    <col min="10997" max="10997" width="3.42578125" style="656" customWidth="1"/>
    <col min="10998" max="10998" width="7" style="656" customWidth="1"/>
    <col min="10999" max="10999" width="9.85546875" style="656" customWidth="1"/>
    <col min="11000" max="11000" width="64.140625" style="656" customWidth="1"/>
    <col min="11001" max="11001" width="11.42578125" style="656" customWidth="1"/>
    <col min="11002" max="11002" width="12.85546875" style="656" customWidth="1"/>
    <col min="11003" max="11003" width="15.42578125" style="656" customWidth="1"/>
    <col min="11004" max="11004" width="19.42578125" style="656" customWidth="1"/>
    <col min="11005" max="11005" width="13.85546875" style="656" customWidth="1"/>
    <col min="11006" max="11252" width="9.140625" style="656"/>
    <col min="11253" max="11253" width="3.42578125" style="656" customWidth="1"/>
    <col min="11254" max="11254" width="7" style="656" customWidth="1"/>
    <col min="11255" max="11255" width="9.85546875" style="656" customWidth="1"/>
    <col min="11256" max="11256" width="64.140625" style="656" customWidth="1"/>
    <col min="11257" max="11257" width="11.42578125" style="656" customWidth="1"/>
    <col min="11258" max="11258" width="12.85546875" style="656" customWidth="1"/>
    <col min="11259" max="11259" width="15.42578125" style="656" customWidth="1"/>
    <col min="11260" max="11260" width="19.42578125" style="656" customWidth="1"/>
    <col min="11261" max="11261" width="13.85546875" style="656" customWidth="1"/>
    <col min="11262" max="11508" width="9.140625" style="656"/>
    <col min="11509" max="11509" width="3.42578125" style="656" customWidth="1"/>
    <col min="11510" max="11510" width="7" style="656" customWidth="1"/>
    <col min="11511" max="11511" width="9.85546875" style="656" customWidth="1"/>
    <col min="11512" max="11512" width="64.140625" style="656" customWidth="1"/>
    <col min="11513" max="11513" width="11.42578125" style="656" customWidth="1"/>
    <col min="11514" max="11514" width="12.85546875" style="656" customWidth="1"/>
    <col min="11515" max="11515" width="15.42578125" style="656" customWidth="1"/>
    <col min="11516" max="11516" width="19.42578125" style="656" customWidth="1"/>
    <col min="11517" max="11517" width="13.85546875" style="656" customWidth="1"/>
    <col min="11518" max="11764" width="9.140625" style="656"/>
    <col min="11765" max="11765" width="3.42578125" style="656" customWidth="1"/>
    <col min="11766" max="11766" width="7" style="656" customWidth="1"/>
    <col min="11767" max="11767" width="9.85546875" style="656" customWidth="1"/>
    <col min="11768" max="11768" width="64.140625" style="656" customWidth="1"/>
    <col min="11769" max="11769" width="11.42578125" style="656" customWidth="1"/>
    <col min="11770" max="11770" width="12.85546875" style="656" customWidth="1"/>
    <col min="11771" max="11771" width="15.42578125" style="656" customWidth="1"/>
    <col min="11772" max="11772" width="19.42578125" style="656" customWidth="1"/>
    <col min="11773" max="11773" width="13.85546875" style="656" customWidth="1"/>
    <col min="11774" max="12020" width="9.140625" style="656"/>
    <col min="12021" max="12021" width="3.42578125" style="656" customWidth="1"/>
    <col min="12022" max="12022" width="7" style="656" customWidth="1"/>
    <col min="12023" max="12023" width="9.85546875" style="656" customWidth="1"/>
    <col min="12024" max="12024" width="64.140625" style="656" customWidth="1"/>
    <col min="12025" max="12025" width="11.42578125" style="656" customWidth="1"/>
    <col min="12026" max="12026" width="12.85546875" style="656" customWidth="1"/>
    <col min="12027" max="12027" width="15.42578125" style="656" customWidth="1"/>
    <col min="12028" max="12028" width="19.42578125" style="656" customWidth="1"/>
    <col min="12029" max="12029" width="13.85546875" style="656" customWidth="1"/>
    <col min="12030" max="12276" width="9.140625" style="656"/>
    <col min="12277" max="12277" width="3.42578125" style="656" customWidth="1"/>
    <col min="12278" max="12278" width="7" style="656" customWidth="1"/>
    <col min="12279" max="12279" width="9.85546875" style="656" customWidth="1"/>
    <col min="12280" max="12280" width="64.140625" style="656" customWidth="1"/>
    <col min="12281" max="12281" width="11.42578125" style="656" customWidth="1"/>
    <col min="12282" max="12282" width="12.85546875" style="656" customWidth="1"/>
    <col min="12283" max="12283" width="15.42578125" style="656" customWidth="1"/>
    <col min="12284" max="12284" width="19.42578125" style="656" customWidth="1"/>
    <col min="12285" max="12285" width="13.85546875" style="656" customWidth="1"/>
    <col min="12286" max="12532" width="9.140625" style="656"/>
    <col min="12533" max="12533" width="3.42578125" style="656" customWidth="1"/>
    <col min="12534" max="12534" width="7" style="656" customWidth="1"/>
    <col min="12535" max="12535" width="9.85546875" style="656" customWidth="1"/>
    <col min="12536" max="12536" width="64.140625" style="656" customWidth="1"/>
    <col min="12537" max="12537" width="11.42578125" style="656" customWidth="1"/>
    <col min="12538" max="12538" width="12.85546875" style="656" customWidth="1"/>
    <col min="12539" max="12539" width="15.42578125" style="656" customWidth="1"/>
    <col min="12540" max="12540" width="19.42578125" style="656" customWidth="1"/>
    <col min="12541" max="12541" width="13.85546875" style="656" customWidth="1"/>
    <col min="12542" max="12788" width="9.140625" style="656"/>
    <col min="12789" max="12789" width="3.42578125" style="656" customWidth="1"/>
    <col min="12790" max="12790" width="7" style="656" customWidth="1"/>
    <col min="12791" max="12791" width="9.85546875" style="656" customWidth="1"/>
    <col min="12792" max="12792" width="64.140625" style="656" customWidth="1"/>
    <col min="12793" max="12793" width="11.42578125" style="656" customWidth="1"/>
    <col min="12794" max="12794" width="12.85546875" style="656" customWidth="1"/>
    <col min="12795" max="12795" width="15.42578125" style="656" customWidth="1"/>
    <col min="12796" max="12796" width="19.42578125" style="656" customWidth="1"/>
    <col min="12797" max="12797" width="13.85546875" style="656" customWidth="1"/>
    <col min="12798" max="13044" width="9.140625" style="656"/>
    <col min="13045" max="13045" width="3.42578125" style="656" customWidth="1"/>
    <col min="13046" max="13046" width="7" style="656" customWidth="1"/>
    <col min="13047" max="13047" width="9.85546875" style="656" customWidth="1"/>
    <col min="13048" max="13048" width="64.140625" style="656" customWidth="1"/>
    <col min="13049" max="13049" width="11.42578125" style="656" customWidth="1"/>
    <col min="13050" max="13050" width="12.85546875" style="656" customWidth="1"/>
    <col min="13051" max="13051" width="15.42578125" style="656" customWidth="1"/>
    <col min="13052" max="13052" width="19.42578125" style="656" customWidth="1"/>
    <col min="13053" max="13053" width="13.85546875" style="656" customWidth="1"/>
    <col min="13054" max="13300" width="9.140625" style="656"/>
    <col min="13301" max="13301" width="3.42578125" style="656" customWidth="1"/>
    <col min="13302" max="13302" width="7" style="656" customWidth="1"/>
    <col min="13303" max="13303" width="9.85546875" style="656" customWidth="1"/>
    <col min="13304" max="13304" width="64.140625" style="656" customWidth="1"/>
    <col min="13305" max="13305" width="11.42578125" style="656" customWidth="1"/>
    <col min="13306" max="13306" width="12.85546875" style="656" customWidth="1"/>
    <col min="13307" max="13307" width="15.42578125" style="656" customWidth="1"/>
    <col min="13308" max="13308" width="19.42578125" style="656" customWidth="1"/>
    <col min="13309" max="13309" width="13.85546875" style="656" customWidth="1"/>
    <col min="13310" max="13556" width="9.140625" style="656"/>
    <col min="13557" max="13557" width="3.42578125" style="656" customWidth="1"/>
    <col min="13558" max="13558" width="7" style="656" customWidth="1"/>
    <col min="13559" max="13559" width="9.85546875" style="656" customWidth="1"/>
    <col min="13560" max="13560" width="64.140625" style="656" customWidth="1"/>
    <col min="13561" max="13561" width="11.42578125" style="656" customWidth="1"/>
    <col min="13562" max="13562" width="12.85546875" style="656" customWidth="1"/>
    <col min="13563" max="13563" width="15.42578125" style="656" customWidth="1"/>
    <col min="13564" max="13564" width="19.42578125" style="656" customWidth="1"/>
    <col min="13565" max="13565" width="13.85546875" style="656" customWidth="1"/>
    <col min="13566" max="13812" width="9.140625" style="656"/>
    <col min="13813" max="13813" width="3.42578125" style="656" customWidth="1"/>
    <col min="13814" max="13814" width="7" style="656" customWidth="1"/>
    <col min="13815" max="13815" width="9.85546875" style="656" customWidth="1"/>
    <col min="13816" max="13816" width="64.140625" style="656" customWidth="1"/>
    <col min="13817" max="13817" width="11.42578125" style="656" customWidth="1"/>
    <col min="13818" max="13818" width="12.85546875" style="656" customWidth="1"/>
    <col min="13819" max="13819" width="15.42578125" style="656" customWidth="1"/>
    <col min="13820" max="13820" width="19.42578125" style="656" customWidth="1"/>
    <col min="13821" max="13821" width="13.85546875" style="656" customWidth="1"/>
    <col min="13822" max="14068" width="9.140625" style="656"/>
    <col min="14069" max="14069" width="3.42578125" style="656" customWidth="1"/>
    <col min="14070" max="14070" width="7" style="656" customWidth="1"/>
    <col min="14071" max="14071" width="9.85546875" style="656" customWidth="1"/>
    <col min="14072" max="14072" width="64.140625" style="656" customWidth="1"/>
    <col min="14073" max="14073" width="11.42578125" style="656" customWidth="1"/>
    <col min="14074" max="14074" width="12.85546875" style="656" customWidth="1"/>
    <col min="14075" max="14075" width="15.42578125" style="656" customWidth="1"/>
    <col min="14076" max="14076" width="19.42578125" style="656" customWidth="1"/>
    <col min="14077" max="14077" width="13.85546875" style="656" customWidth="1"/>
    <col min="14078" max="14324" width="9.140625" style="656"/>
    <col min="14325" max="14325" width="3.42578125" style="656" customWidth="1"/>
    <col min="14326" max="14326" width="7" style="656" customWidth="1"/>
    <col min="14327" max="14327" width="9.85546875" style="656" customWidth="1"/>
    <col min="14328" max="14328" width="64.140625" style="656" customWidth="1"/>
    <col min="14329" max="14329" width="11.42578125" style="656" customWidth="1"/>
    <col min="14330" max="14330" width="12.85546875" style="656" customWidth="1"/>
    <col min="14331" max="14331" width="15.42578125" style="656" customWidth="1"/>
    <col min="14332" max="14332" width="19.42578125" style="656" customWidth="1"/>
    <col min="14333" max="14333" width="13.85546875" style="656" customWidth="1"/>
    <col min="14334" max="14580" width="9.140625" style="656"/>
    <col min="14581" max="14581" width="3.42578125" style="656" customWidth="1"/>
    <col min="14582" max="14582" width="7" style="656" customWidth="1"/>
    <col min="14583" max="14583" width="9.85546875" style="656" customWidth="1"/>
    <col min="14584" max="14584" width="64.140625" style="656" customWidth="1"/>
    <col min="14585" max="14585" width="11.42578125" style="656" customWidth="1"/>
    <col min="14586" max="14586" width="12.85546875" style="656" customWidth="1"/>
    <col min="14587" max="14587" width="15.42578125" style="656" customWidth="1"/>
    <col min="14588" max="14588" width="19.42578125" style="656" customWidth="1"/>
    <col min="14589" max="14589" width="13.85546875" style="656" customWidth="1"/>
    <col min="14590" max="14836" width="9.140625" style="656"/>
    <col min="14837" max="14837" width="3.42578125" style="656" customWidth="1"/>
    <col min="14838" max="14838" width="7" style="656" customWidth="1"/>
    <col min="14839" max="14839" width="9.85546875" style="656" customWidth="1"/>
    <col min="14840" max="14840" width="64.140625" style="656" customWidth="1"/>
    <col min="14841" max="14841" width="11.42578125" style="656" customWidth="1"/>
    <col min="14842" max="14842" width="12.85546875" style="656" customWidth="1"/>
    <col min="14843" max="14843" width="15.42578125" style="656" customWidth="1"/>
    <col min="14844" max="14844" width="19.42578125" style="656" customWidth="1"/>
    <col min="14845" max="14845" width="13.85546875" style="656" customWidth="1"/>
    <col min="14846" max="15092" width="9.140625" style="656"/>
    <col min="15093" max="15093" width="3.42578125" style="656" customWidth="1"/>
    <col min="15094" max="15094" width="7" style="656" customWidth="1"/>
    <col min="15095" max="15095" width="9.85546875" style="656" customWidth="1"/>
    <col min="15096" max="15096" width="64.140625" style="656" customWidth="1"/>
    <col min="15097" max="15097" width="11.42578125" style="656" customWidth="1"/>
    <col min="15098" max="15098" width="12.85546875" style="656" customWidth="1"/>
    <col min="15099" max="15099" width="15.42578125" style="656" customWidth="1"/>
    <col min="15100" max="15100" width="19.42578125" style="656" customWidth="1"/>
    <col min="15101" max="15101" width="13.85546875" style="656" customWidth="1"/>
    <col min="15102" max="15348" width="9.140625" style="656"/>
    <col min="15349" max="15349" width="3.42578125" style="656" customWidth="1"/>
    <col min="15350" max="15350" width="7" style="656" customWidth="1"/>
    <col min="15351" max="15351" width="9.85546875" style="656" customWidth="1"/>
    <col min="15352" max="15352" width="64.140625" style="656" customWidth="1"/>
    <col min="15353" max="15353" width="11.42578125" style="656" customWidth="1"/>
    <col min="15354" max="15354" width="12.85546875" style="656" customWidth="1"/>
    <col min="15355" max="15355" width="15.42578125" style="656" customWidth="1"/>
    <col min="15356" max="15356" width="19.42578125" style="656" customWidth="1"/>
    <col min="15357" max="15357" width="13.85546875" style="656" customWidth="1"/>
    <col min="15358" max="15604" width="9.140625" style="656"/>
    <col min="15605" max="15605" width="3.42578125" style="656" customWidth="1"/>
    <col min="15606" max="15606" width="7" style="656" customWidth="1"/>
    <col min="15607" max="15607" width="9.85546875" style="656" customWidth="1"/>
    <col min="15608" max="15608" width="64.140625" style="656" customWidth="1"/>
    <col min="15609" max="15609" width="11.42578125" style="656" customWidth="1"/>
    <col min="15610" max="15610" width="12.85546875" style="656" customWidth="1"/>
    <col min="15611" max="15611" width="15.42578125" style="656" customWidth="1"/>
    <col min="15612" max="15612" width="19.42578125" style="656" customWidth="1"/>
    <col min="15613" max="15613" width="13.85546875" style="656" customWidth="1"/>
    <col min="15614" max="15860" width="9.140625" style="656"/>
    <col min="15861" max="15861" width="3.42578125" style="656" customWidth="1"/>
    <col min="15862" max="15862" width="7" style="656" customWidth="1"/>
    <col min="15863" max="15863" width="9.85546875" style="656" customWidth="1"/>
    <col min="15864" max="15864" width="64.140625" style="656" customWidth="1"/>
    <col min="15865" max="15865" width="11.42578125" style="656" customWidth="1"/>
    <col min="15866" max="15866" width="12.85546875" style="656" customWidth="1"/>
    <col min="15867" max="15867" width="15.42578125" style="656" customWidth="1"/>
    <col min="15868" max="15868" width="19.42578125" style="656" customWidth="1"/>
    <col min="15869" max="15869" width="13.85546875" style="656" customWidth="1"/>
    <col min="15870" max="16116" width="9.140625" style="656"/>
    <col min="16117" max="16117" width="3.42578125" style="656" customWidth="1"/>
    <col min="16118" max="16118" width="7" style="656" customWidth="1"/>
    <col min="16119" max="16119" width="9.85546875" style="656" customWidth="1"/>
    <col min="16120" max="16120" width="64.140625" style="656" customWidth="1"/>
    <col min="16121" max="16121" width="11.42578125" style="656" customWidth="1"/>
    <col min="16122" max="16122" width="12.85546875" style="656" customWidth="1"/>
    <col min="16123" max="16123" width="15.42578125" style="656" customWidth="1"/>
    <col min="16124" max="16124" width="19.42578125" style="656" customWidth="1"/>
    <col min="16125" max="16125" width="13.85546875" style="656" customWidth="1"/>
    <col min="16126" max="16384" width="9.140625" style="656"/>
  </cols>
  <sheetData>
    <row r="1" spans="2:8" ht="12" customHeight="1" thickBot="1" x14ac:dyDescent="0.3"/>
    <row r="2" spans="2:8" ht="84.75" customHeight="1" thickBot="1" x14ac:dyDescent="0.3">
      <c r="B2" s="1033" t="s">
        <v>384</v>
      </c>
      <c r="C2" s="1034"/>
      <c r="D2" s="1034"/>
      <c r="E2" s="1034"/>
      <c r="F2" s="1034"/>
      <c r="G2" s="1034"/>
      <c r="H2" s="1035"/>
    </row>
    <row r="3" spans="2:8" ht="24" thickBot="1" x14ac:dyDescent="0.3">
      <c r="B3" s="1036" t="s">
        <v>0</v>
      </c>
      <c r="C3" s="1037"/>
      <c r="D3" s="1037"/>
      <c r="E3" s="1037"/>
      <c r="F3" s="1037"/>
      <c r="G3" s="1037"/>
      <c r="H3" s="1038"/>
    </row>
    <row r="4" spans="2:8" ht="24.95" customHeight="1" thickBot="1" x14ac:dyDescent="0.3">
      <c r="B4" s="1039" t="s">
        <v>459</v>
      </c>
      <c r="C4" s="1040"/>
      <c r="D4" s="1040"/>
      <c r="E4" s="1040"/>
      <c r="F4" s="1040"/>
      <c r="G4" s="1040"/>
      <c r="H4" s="1041"/>
    </row>
    <row r="5" spans="2:8" ht="24" customHeight="1" thickBot="1" x14ac:dyDescent="0.3">
      <c r="B5" s="523"/>
      <c r="C5" s="524"/>
      <c r="D5" s="1042" t="s">
        <v>1</v>
      </c>
      <c r="E5" s="1042"/>
      <c r="F5" s="1042"/>
      <c r="G5" s="1042"/>
      <c r="H5" s="1043"/>
    </row>
    <row r="6" spans="2:8" ht="60" customHeight="1" x14ac:dyDescent="0.25">
      <c r="B6" s="525"/>
      <c r="C6" s="526" t="s">
        <v>2</v>
      </c>
      <c r="D6" s="1044" t="s">
        <v>3</v>
      </c>
      <c r="E6" s="1045"/>
      <c r="F6" s="1045"/>
      <c r="G6" s="1045"/>
      <c r="H6" s="1046"/>
    </row>
    <row r="7" spans="2:8" ht="144.75" customHeight="1" x14ac:dyDescent="0.25">
      <c r="B7" s="527"/>
      <c r="C7" s="528" t="s">
        <v>4</v>
      </c>
      <c r="D7" s="1025" t="s">
        <v>5</v>
      </c>
      <c r="E7" s="1025"/>
      <c r="F7" s="1025"/>
      <c r="G7" s="1025"/>
      <c r="H7" s="1026"/>
    </row>
    <row r="8" spans="2:8" ht="99" customHeight="1" x14ac:dyDescent="0.25">
      <c r="B8" s="530"/>
      <c r="C8" s="528" t="s">
        <v>6</v>
      </c>
      <c r="D8" s="1025" t="s">
        <v>7</v>
      </c>
      <c r="E8" s="1025"/>
      <c r="F8" s="1025"/>
      <c r="G8" s="1025"/>
      <c r="H8" s="1026"/>
    </row>
    <row r="9" spans="2:8" ht="93.75" customHeight="1" x14ac:dyDescent="0.25">
      <c r="B9" s="530"/>
      <c r="C9" s="528" t="s">
        <v>8</v>
      </c>
      <c r="D9" s="1025" t="s">
        <v>64</v>
      </c>
      <c r="E9" s="1025"/>
      <c r="F9" s="1025"/>
      <c r="G9" s="1025"/>
      <c r="H9" s="1026"/>
    </row>
    <row r="10" spans="2:8" ht="157.5" customHeight="1" x14ac:dyDescent="0.25">
      <c r="B10" s="530"/>
      <c r="C10" s="528" t="s">
        <v>9</v>
      </c>
      <c r="D10" s="1025" t="s">
        <v>47</v>
      </c>
      <c r="E10" s="1025"/>
      <c r="F10" s="1025"/>
      <c r="G10" s="1025"/>
      <c r="H10" s="1026"/>
    </row>
    <row r="11" spans="2:8" ht="88.5" customHeight="1" x14ac:dyDescent="0.25">
      <c r="B11" s="530"/>
      <c r="C11" s="528" t="s">
        <v>10</v>
      </c>
      <c r="D11" s="1025" t="s">
        <v>48</v>
      </c>
      <c r="E11" s="1025"/>
      <c r="F11" s="1025"/>
      <c r="G11" s="1025"/>
      <c r="H11" s="1026"/>
    </row>
    <row r="12" spans="2:8" ht="55.5" customHeight="1" x14ac:dyDescent="0.25">
      <c r="B12" s="530"/>
      <c r="C12" s="528" t="s">
        <v>11</v>
      </c>
      <c r="D12" s="1025" t="s">
        <v>12</v>
      </c>
      <c r="E12" s="1025"/>
      <c r="F12" s="1025"/>
      <c r="G12" s="1025"/>
      <c r="H12" s="1026"/>
    </row>
    <row r="13" spans="2:8" ht="143.25" customHeight="1" x14ac:dyDescent="0.25">
      <c r="B13" s="530"/>
      <c r="C13" s="528" t="s">
        <v>13</v>
      </c>
      <c r="D13" s="1025" t="s">
        <v>372</v>
      </c>
      <c r="E13" s="1025"/>
      <c r="F13" s="1025"/>
      <c r="G13" s="1025"/>
      <c r="H13" s="1026"/>
    </row>
    <row r="14" spans="2:8" ht="78.75" customHeight="1" x14ac:dyDescent="0.25">
      <c r="B14" s="530"/>
      <c r="C14" s="531" t="s">
        <v>14</v>
      </c>
      <c r="D14" s="1025" t="s">
        <v>15</v>
      </c>
      <c r="E14" s="1025"/>
      <c r="F14" s="1025"/>
      <c r="G14" s="1025"/>
      <c r="H14" s="1026"/>
    </row>
    <row r="15" spans="2:8" ht="112.5" customHeight="1" x14ac:dyDescent="0.25">
      <c r="B15" s="530"/>
      <c r="C15" s="528" t="s">
        <v>16</v>
      </c>
      <c r="D15" s="1025" t="s">
        <v>73</v>
      </c>
      <c r="E15" s="1025"/>
      <c r="F15" s="1025"/>
      <c r="G15" s="1025"/>
      <c r="H15" s="1026"/>
    </row>
    <row r="16" spans="2:8" ht="184.5" customHeight="1" x14ac:dyDescent="0.25">
      <c r="B16" s="530"/>
      <c r="C16" s="528" t="s">
        <v>17</v>
      </c>
      <c r="D16" s="1025" t="s">
        <v>18</v>
      </c>
      <c r="E16" s="1025"/>
      <c r="F16" s="1025"/>
      <c r="G16" s="1025"/>
      <c r="H16" s="1026"/>
    </row>
    <row r="17" spans="2:8" ht="146.25" customHeight="1" x14ac:dyDescent="0.25">
      <c r="B17" s="530"/>
      <c r="C17" s="528" t="s">
        <v>19</v>
      </c>
      <c r="D17" s="1025" t="s">
        <v>20</v>
      </c>
      <c r="E17" s="1025"/>
      <c r="F17" s="1025"/>
      <c r="G17" s="1025"/>
      <c r="H17" s="1026"/>
    </row>
    <row r="18" spans="2:8" ht="103.5" customHeight="1" x14ac:dyDescent="0.25">
      <c r="B18" s="530"/>
      <c r="C18" s="528" t="s">
        <v>21</v>
      </c>
      <c r="D18" s="1025" t="s">
        <v>22</v>
      </c>
      <c r="E18" s="1025"/>
      <c r="F18" s="1025"/>
      <c r="G18" s="1025"/>
      <c r="H18" s="1026"/>
    </row>
    <row r="19" spans="2:8" ht="94.5" customHeight="1" x14ac:dyDescent="0.25">
      <c r="B19" s="530"/>
      <c r="C19" s="528" t="s">
        <v>23</v>
      </c>
      <c r="D19" s="1025" t="s">
        <v>65</v>
      </c>
      <c r="E19" s="1025"/>
      <c r="F19" s="1025"/>
      <c r="G19" s="1025"/>
      <c r="H19" s="1026"/>
    </row>
    <row r="20" spans="2:8" ht="80.25" customHeight="1" thickBot="1" x14ac:dyDescent="0.3">
      <c r="B20" s="532"/>
      <c r="C20" s="533" t="s">
        <v>24</v>
      </c>
      <c r="D20" s="1027" t="s">
        <v>66</v>
      </c>
      <c r="E20" s="1027"/>
      <c r="F20" s="1027"/>
      <c r="G20" s="1027"/>
      <c r="H20" s="1028"/>
    </row>
    <row r="21" spans="2:8" ht="50.25" customHeight="1" x14ac:dyDescent="0.25">
      <c r="B21" s="525" t="s">
        <v>25</v>
      </c>
      <c r="C21" s="534" t="s">
        <v>376</v>
      </c>
      <c r="D21" s="534" t="s">
        <v>26</v>
      </c>
      <c r="E21" s="534" t="s">
        <v>27</v>
      </c>
      <c r="F21" s="535" t="s">
        <v>28</v>
      </c>
      <c r="G21" s="536" t="s">
        <v>457</v>
      </c>
      <c r="H21" s="537" t="s">
        <v>29</v>
      </c>
    </row>
    <row r="22" spans="2:8" ht="19.5" thickBot="1" x14ac:dyDescent="0.3">
      <c r="B22" s="701">
        <v>1</v>
      </c>
      <c r="C22" s="685">
        <v>2</v>
      </c>
      <c r="D22" s="685">
        <v>3</v>
      </c>
      <c r="E22" s="685">
        <v>4</v>
      </c>
      <c r="F22" s="685">
        <v>5</v>
      </c>
      <c r="G22" s="686">
        <v>6</v>
      </c>
      <c r="H22" s="687">
        <v>7</v>
      </c>
    </row>
    <row r="23" spans="2:8" s="657" customFormat="1" ht="24.95" customHeight="1" x14ac:dyDescent="0.35">
      <c r="B23" s="525"/>
      <c r="C23" s="534"/>
      <c r="D23" s="684" t="s">
        <v>30</v>
      </c>
      <c r="E23" s="691"/>
      <c r="F23" s="676"/>
      <c r="G23" s="702"/>
      <c r="H23" s="703"/>
    </row>
    <row r="24" spans="2:8" s="657" customFormat="1" ht="25.15" customHeight="1" x14ac:dyDescent="0.35">
      <c r="B24" s="544">
        <v>1</v>
      </c>
      <c r="C24" s="388" t="s">
        <v>52</v>
      </c>
      <c r="D24" s="545" t="s">
        <v>31</v>
      </c>
      <c r="E24" s="546" t="s">
        <v>32</v>
      </c>
      <c r="F24" s="547">
        <v>1</v>
      </c>
      <c r="G24" s="548">
        <v>0</v>
      </c>
      <c r="H24" s="674">
        <f>F24*G24</f>
        <v>0</v>
      </c>
    </row>
    <row r="25" spans="2:8" s="657" customFormat="1" ht="45.75" customHeight="1" x14ac:dyDescent="0.35">
      <c r="B25" s="387">
        <v>2</v>
      </c>
      <c r="C25" s="528" t="s">
        <v>44</v>
      </c>
      <c r="D25" s="549" t="s">
        <v>33</v>
      </c>
      <c r="E25" s="550" t="s">
        <v>32</v>
      </c>
      <c r="F25" s="551">
        <v>1</v>
      </c>
      <c r="G25" s="548">
        <v>0</v>
      </c>
      <c r="H25" s="674">
        <f t="shared" ref="H25:H29" si="0">F25*G25</f>
        <v>0</v>
      </c>
    </row>
    <row r="26" spans="2:8" s="657" customFormat="1" ht="25.15" customHeight="1" x14ac:dyDescent="0.35">
      <c r="B26" s="387">
        <v>3</v>
      </c>
      <c r="C26" s="552" t="s">
        <v>53</v>
      </c>
      <c r="D26" s="549" t="s">
        <v>34</v>
      </c>
      <c r="E26" s="550" t="s">
        <v>32</v>
      </c>
      <c r="F26" s="551">
        <v>1</v>
      </c>
      <c r="G26" s="548">
        <v>0</v>
      </c>
      <c r="H26" s="674">
        <f t="shared" si="0"/>
        <v>0</v>
      </c>
    </row>
    <row r="27" spans="2:8" s="657" customFormat="1" ht="42" customHeight="1" x14ac:dyDescent="0.35">
      <c r="B27" s="387">
        <v>4</v>
      </c>
      <c r="C27" s="552" t="s">
        <v>54</v>
      </c>
      <c r="D27" s="549" t="s">
        <v>458</v>
      </c>
      <c r="E27" s="550" t="s">
        <v>32</v>
      </c>
      <c r="F27" s="551">
        <v>1</v>
      </c>
      <c r="G27" s="548">
        <v>0</v>
      </c>
      <c r="H27" s="674">
        <f t="shared" si="0"/>
        <v>0</v>
      </c>
    </row>
    <row r="28" spans="2:8" s="657" customFormat="1" ht="66" customHeight="1" x14ac:dyDescent="0.35">
      <c r="B28" s="387">
        <v>5</v>
      </c>
      <c r="C28" s="552" t="s">
        <v>55</v>
      </c>
      <c r="D28" s="549" t="s">
        <v>46</v>
      </c>
      <c r="E28" s="550" t="s">
        <v>32</v>
      </c>
      <c r="F28" s="551">
        <v>1</v>
      </c>
      <c r="G28" s="548">
        <v>0</v>
      </c>
      <c r="H28" s="674">
        <f t="shared" si="0"/>
        <v>0</v>
      </c>
    </row>
    <row r="29" spans="2:8" s="657" customFormat="1" ht="46.5" customHeight="1" thickBot="1" x14ac:dyDescent="0.4">
      <c r="B29" s="415">
        <v>6</v>
      </c>
      <c r="C29" s="553">
        <v>14</v>
      </c>
      <c r="D29" s="554" t="s">
        <v>67</v>
      </c>
      <c r="E29" s="555" t="s">
        <v>32</v>
      </c>
      <c r="F29" s="556">
        <v>1</v>
      </c>
      <c r="G29" s="681">
        <v>0</v>
      </c>
      <c r="H29" s="682">
        <f t="shared" si="0"/>
        <v>0</v>
      </c>
    </row>
    <row r="30" spans="2:8" s="657" customFormat="1" ht="23.25" customHeight="1" thickBot="1" x14ac:dyDescent="0.4">
      <c r="B30" s="557"/>
      <c r="C30" s="558"/>
      <c r="D30" s="558"/>
      <c r="E30" s="1047" t="s">
        <v>385</v>
      </c>
      <c r="F30" s="1047"/>
      <c r="G30" s="1048"/>
      <c r="H30" s="424">
        <f>SUM(H24:H29)</f>
        <v>0</v>
      </c>
    </row>
    <row r="31" spans="2:8" ht="24.95" customHeight="1" x14ac:dyDescent="0.25">
      <c r="B31" s="525"/>
      <c r="C31" s="534"/>
      <c r="D31" s="684" t="s">
        <v>35</v>
      </c>
      <c r="E31" s="691"/>
      <c r="F31" s="676"/>
      <c r="G31" s="692"/>
      <c r="H31" s="693"/>
    </row>
    <row r="32" spans="2:8" ht="27.75" customHeight="1" x14ac:dyDescent="0.35">
      <c r="B32" s="544">
        <v>7</v>
      </c>
      <c r="C32" s="388" t="s">
        <v>56</v>
      </c>
      <c r="D32" s="545" t="s">
        <v>71</v>
      </c>
      <c r="E32" s="560" t="s">
        <v>99</v>
      </c>
      <c r="F32" s="561">
        <v>0.624</v>
      </c>
      <c r="G32" s="548">
        <v>0</v>
      </c>
      <c r="H32" s="674">
        <f t="shared" ref="H32:H37" si="1">F32*G32</f>
        <v>0</v>
      </c>
    </row>
    <row r="33" spans="2:8" ht="27.75" customHeight="1" x14ac:dyDescent="0.35">
      <c r="B33" s="387">
        <f>B32+1</f>
        <v>8</v>
      </c>
      <c r="C33" s="552" t="s">
        <v>162</v>
      </c>
      <c r="D33" s="549" t="s">
        <v>456</v>
      </c>
      <c r="E33" s="562" t="s">
        <v>36</v>
      </c>
      <c r="F33" s="389">
        <v>33.200000000000003</v>
      </c>
      <c r="G33" s="548">
        <v>0</v>
      </c>
      <c r="H33" s="674">
        <f t="shared" si="1"/>
        <v>0</v>
      </c>
    </row>
    <row r="34" spans="2:8" ht="51" customHeight="1" x14ac:dyDescent="0.35">
      <c r="B34" s="387">
        <f t="shared" ref="B34:B37" si="2">B33+1</f>
        <v>9</v>
      </c>
      <c r="C34" s="552" t="s">
        <v>101</v>
      </c>
      <c r="D34" s="529" t="s">
        <v>293</v>
      </c>
      <c r="E34" s="562" t="s">
        <v>36</v>
      </c>
      <c r="F34" s="389">
        <v>33.200000000000003</v>
      </c>
      <c r="G34" s="548">
        <v>0</v>
      </c>
      <c r="H34" s="674">
        <f t="shared" si="1"/>
        <v>0</v>
      </c>
    </row>
    <row r="35" spans="2:8" ht="54" customHeight="1" x14ac:dyDescent="0.35">
      <c r="B35" s="387">
        <f t="shared" si="2"/>
        <v>10</v>
      </c>
      <c r="C35" s="552" t="s">
        <v>103</v>
      </c>
      <c r="D35" s="529" t="s">
        <v>294</v>
      </c>
      <c r="E35" s="562" t="s">
        <v>37</v>
      </c>
      <c r="F35" s="389">
        <v>2559</v>
      </c>
      <c r="G35" s="548">
        <v>0</v>
      </c>
      <c r="H35" s="674">
        <f t="shared" si="1"/>
        <v>0</v>
      </c>
    </row>
    <row r="36" spans="2:8" ht="24.95" customHeight="1" x14ac:dyDescent="0.35">
      <c r="B36" s="387">
        <f t="shared" si="2"/>
        <v>11</v>
      </c>
      <c r="C36" s="552" t="s">
        <v>104</v>
      </c>
      <c r="D36" s="529" t="s">
        <v>295</v>
      </c>
      <c r="E36" s="562" t="s">
        <v>36</v>
      </c>
      <c r="F36" s="389">
        <v>1</v>
      </c>
      <c r="G36" s="548">
        <v>0</v>
      </c>
      <c r="H36" s="674">
        <f t="shared" si="1"/>
        <v>0</v>
      </c>
    </row>
    <row r="37" spans="2:8" ht="30" customHeight="1" thickBot="1" x14ac:dyDescent="0.4">
      <c r="B37" s="415">
        <f t="shared" si="2"/>
        <v>12</v>
      </c>
      <c r="C37" s="563" t="s">
        <v>54</v>
      </c>
      <c r="D37" s="564" t="s">
        <v>296</v>
      </c>
      <c r="E37" s="565" t="s">
        <v>36</v>
      </c>
      <c r="F37" s="566">
        <v>160.66</v>
      </c>
      <c r="G37" s="681">
        <v>0</v>
      </c>
      <c r="H37" s="682">
        <f t="shared" si="1"/>
        <v>0</v>
      </c>
    </row>
    <row r="38" spans="2:8" ht="24.95" customHeight="1" thickBot="1" x14ac:dyDescent="0.3">
      <c r="B38" s="694"/>
      <c r="C38" s="695"/>
      <c r="D38" s="696"/>
      <c r="E38" s="1056" t="s">
        <v>421</v>
      </c>
      <c r="F38" s="1056"/>
      <c r="G38" s="1057"/>
      <c r="H38" s="688">
        <f>SUM(H32:H37)</f>
        <v>0</v>
      </c>
    </row>
    <row r="39" spans="2:8" s="658" customFormat="1" ht="24.95" customHeight="1" x14ac:dyDescent="0.25">
      <c r="B39" s="567"/>
      <c r="C39" s="568"/>
      <c r="D39" s="684" t="s">
        <v>39</v>
      </c>
      <c r="E39" s="697"/>
      <c r="F39" s="698"/>
      <c r="G39" s="699"/>
      <c r="H39" s="700"/>
    </row>
    <row r="40" spans="2:8" s="658" customFormat="1" ht="26.1" customHeight="1" x14ac:dyDescent="0.35">
      <c r="B40" s="544">
        <v>13</v>
      </c>
      <c r="C40" s="388" t="s">
        <v>75</v>
      </c>
      <c r="D40" s="545" t="s">
        <v>297</v>
      </c>
      <c r="E40" s="560" t="s">
        <v>38</v>
      </c>
      <c r="F40" s="561">
        <v>838</v>
      </c>
      <c r="G40" s="727">
        <v>0</v>
      </c>
      <c r="H40" s="728">
        <f>F40*G40</f>
        <v>0</v>
      </c>
    </row>
    <row r="41" spans="2:8" s="658" customFormat="1" ht="51" customHeight="1" x14ac:dyDescent="0.35">
      <c r="B41" s="387">
        <f>B40+1</f>
        <v>14</v>
      </c>
      <c r="C41" s="552" t="s">
        <v>56</v>
      </c>
      <c r="D41" s="549" t="s">
        <v>298</v>
      </c>
      <c r="E41" s="562"/>
      <c r="F41" s="726">
        <f>SUM(F42:F43)</f>
        <v>980</v>
      </c>
      <c r="G41" s="729"/>
      <c r="H41" s="730"/>
    </row>
    <row r="42" spans="2:8" s="658" customFormat="1" ht="28.5" customHeight="1" x14ac:dyDescent="0.35">
      <c r="B42" s="387">
        <f t="shared" ref="B42:B48" si="3">B41+1</f>
        <v>15</v>
      </c>
      <c r="C42" s="552" t="s">
        <v>76</v>
      </c>
      <c r="D42" s="549" t="s">
        <v>299</v>
      </c>
      <c r="E42" s="562" t="s">
        <v>38</v>
      </c>
      <c r="F42" s="389">
        <v>686</v>
      </c>
      <c r="G42" s="548">
        <v>0</v>
      </c>
      <c r="H42" s="674">
        <f t="shared" ref="H42:H48" si="4">F42*G42</f>
        <v>0</v>
      </c>
    </row>
    <row r="43" spans="2:8" s="658" customFormat="1" ht="27" customHeight="1" x14ac:dyDescent="0.35">
      <c r="B43" s="387">
        <f t="shared" si="3"/>
        <v>16</v>
      </c>
      <c r="C43" s="552" t="s">
        <v>109</v>
      </c>
      <c r="D43" s="549" t="s">
        <v>300</v>
      </c>
      <c r="E43" s="562" t="s">
        <v>38</v>
      </c>
      <c r="F43" s="389">
        <v>294</v>
      </c>
      <c r="G43" s="548">
        <v>0</v>
      </c>
      <c r="H43" s="674">
        <f t="shared" si="4"/>
        <v>0</v>
      </c>
    </row>
    <row r="44" spans="2:8" s="658" customFormat="1" ht="50.25" customHeight="1" x14ac:dyDescent="0.35">
      <c r="B44" s="387">
        <f t="shared" si="3"/>
        <v>17</v>
      </c>
      <c r="C44" s="552" t="s">
        <v>110</v>
      </c>
      <c r="D44" s="549" t="s">
        <v>301</v>
      </c>
      <c r="E44" s="562" t="s">
        <v>38</v>
      </c>
      <c r="F44" s="389">
        <v>85</v>
      </c>
      <c r="G44" s="548">
        <v>0</v>
      </c>
      <c r="H44" s="674">
        <f t="shared" si="4"/>
        <v>0</v>
      </c>
    </row>
    <row r="45" spans="2:8" s="658" customFormat="1" ht="42.75" customHeight="1" x14ac:dyDescent="0.35">
      <c r="B45" s="387">
        <f t="shared" si="3"/>
        <v>18</v>
      </c>
      <c r="C45" s="552" t="s">
        <v>302</v>
      </c>
      <c r="D45" s="549" t="s">
        <v>303</v>
      </c>
      <c r="E45" s="562" t="s">
        <v>37</v>
      </c>
      <c r="F45" s="389">
        <v>6009</v>
      </c>
      <c r="G45" s="548">
        <v>0</v>
      </c>
      <c r="H45" s="674">
        <f t="shared" si="4"/>
        <v>0</v>
      </c>
    </row>
    <row r="46" spans="2:8" s="658" customFormat="1" ht="51.75" customHeight="1" x14ac:dyDescent="0.35">
      <c r="B46" s="387">
        <f t="shared" si="3"/>
        <v>19</v>
      </c>
      <c r="C46" s="552" t="s">
        <v>163</v>
      </c>
      <c r="D46" s="549" t="s">
        <v>304</v>
      </c>
      <c r="E46" s="562" t="s">
        <v>38</v>
      </c>
      <c r="F46" s="389">
        <v>680</v>
      </c>
      <c r="G46" s="548">
        <v>0</v>
      </c>
      <c r="H46" s="674">
        <f t="shared" si="4"/>
        <v>0</v>
      </c>
    </row>
    <row r="47" spans="2:8" ht="62.25" customHeight="1" x14ac:dyDescent="0.35">
      <c r="B47" s="387">
        <f t="shared" si="3"/>
        <v>20</v>
      </c>
      <c r="C47" s="552" t="s">
        <v>165</v>
      </c>
      <c r="D47" s="549" t="s">
        <v>305</v>
      </c>
      <c r="E47" s="562" t="s">
        <v>37</v>
      </c>
      <c r="F47" s="389">
        <v>2099</v>
      </c>
      <c r="G47" s="548">
        <v>0</v>
      </c>
      <c r="H47" s="674">
        <f t="shared" si="4"/>
        <v>0</v>
      </c>
    </row>
    <row r="48" spans="2:8" ht="29.25" customHeight="1" thickBot="1" x14ac:dyDescent="0.4">
      <c r="B48" s="415">
        <f t="shared" si="3"/>
        <v>21</v>
      </c>
      <c r="C48" s="569" t="s">
        <v>306</v>
      </c>
      <c r="D48" s="554" t="s">
        <v>307</v>
      </c>
      <c r="E48" s="573" t="s">
        <v>308</v>
      </c>
      <c r="F48" s="570">
        <v>614</v>
      </c>
      <c r="G48" s="681">
        <v>0</v>
      </c>
      <c r="H48" s="682">
        <f t="shared" si="4"/>
        <v>0</v>
      </c>
    </row>
    <row r="49" spans="2:8" s="658" customFormat="1" ht="24.95" customHeight="1" thickBot="1" x14ac:dyDescent="0.3">
      <c r="B49" s="1052" t="s">
        <v>422</v>
      </c>
      <c r="C49" s="1047"/>
      <c r="D49" s="1047"/>
      <c r="E49" s="1047"/>
      <c r="F49" s="1047"/>
      <c r="G49" s="1048"/>
      <c r="H49" s="424">
        <f>SUM(H40:H48)</f>
        <v>0</v>
      </c>
    </row>
    <row r="50" spans="2:8" s="658" customFormat="1" ht="24.95" customHeight="1" x14ac:dyDescent="0.25">
      <c r="B50" s="571"/>
      <c r="C50" s="543"/>
      <c r="D50" s="684" t="s">
        <v>387</v>
      </c>
      <c r="E50" s="697"/>
      <c r="F50" s="676"/>
      <c r="G50" s="677"/>
      <c r="H50" s="678"/>
    </row>
    <row r="51" spans="2:8" s="658" customFormat="1" ht="45.75" customHeight="1" x14ac:dyDescent="0.35">
      <c r="B51" s="544">
        <v>22</v>
      </c>
      <c r="C51" s="388" t="s">
        <v>57</v>
      </c>
      <c r="D51" s="545" t="s">
        <v>309</v>
      </c>
      <c r="E51" s="560" t="s">
        <v>100</v>
      </c>
      <c r="F51" s="572">
        <v>13</v>
      </c>
      <c r="G51" s="548">
        <v>0</v>
      </c>
      <c r="H51" s="674">
        <f t="shared" ref="H51:H52" si="5">(F51*G51)</f>
        <v>0</v>
      </c>
    </row>
    <row r="52" spans="2:8" s="658" customFormat="1" ht="66.75" customHeight="1" thickBot="1" x14ac:dyDescent="0.4">
      <c r="B52" s="415">
        <f>B51+1</f>
        <v>23</v>
      </c>
      <c r="C52" s="569" t="s">
        <v>58</v>
      </c>
      <c r="D52" s="554" t="s">
        <v>590</v>
      </c>
      <c r="E52" s="573" t="s">
        <v>36</v>
      </c>
      <c r="F52" s="574">
        <v>480</v>
      </c>
      <c r="G52" s="681">
        <v>0</v>
      </c>
      <c r="H52" s="682">
        <f t="shared" si="5"/>
        <v>0</v>
      </c>
    </row>
    <row r="53" spans="2:8" s="658" customFormat="1" ht="24.95" customHeight="1" thickBot="1" x14ac:dyDescent="0.3">
      <c r="B53" s="1052" t="s">
        <v>423</v>
      </c>
      <c r="C53" s="1047"/>
      <c r="D53" s="1047"/>
      <c r="E53" s="1047"/>
      <c r="F53" s="1047"/>
      <c r="G53" s="1048"/>
      <c r="H53" s="424">
        <f>SUM(H51:H52)</f>
        <v>0</v>
      </c>
    </row>
    <row r="54" spans="2:8" s="658" customFormat="1" ht="24.95" customHeight="1" x14ac:dyDescent="0.25">
      <c r="B54" s="659"/>
      <c r="C54" s="660"/>
      <c r="D54" s="542" t="s">
        <v>388</v>
      </c>
      <c r="E54" s="697"/>
      <c r="F54" s="676"/>
      <c r="G54" s="677"/>
      <c r="H54" s="678"/>
    </row>
    <row r="55" spans="2:8" s="658" customFormat="1" ht="72.75" customHeight="1" x14ac:dyDescent="0.35">
      <c r="B55" s="544">
        <v>24</v>
      </c>
      <c r="C55" s="388" t="s">
        <v>61</v>
      </c>
      <c r="D55" s="545" t="s">
        <v>310</v>
      </c>
      <c r="E55" s="560" t="s">
        <v>38</v>
      </c>
      <c r="F55" s="575">
        <v>445</v>
      </c>
      <c r="G55" s="548">
        <v>0</v>
      </c>
      <c r="H55" s="674">
        <f>F55*G55</f>
        <v>0</v>
      </c>
    </row>
    <row r="56" spans="2:8" ht="73.5" customHeight="1" x14ac:dyDescent="0.35">
      <c r="B56" s="387">
        <f>B55+1</f>
        <v>25</v>
      </c>
      <c r="C56" s="552" t="s">
        <v>62</v>
      </c>
      <c r="D56" s="549" t="s">
        <v>311</v>
      </c>
      <c r="E56" s="562" t="s">
        <v>38</v>
      </c>
      <c r="F56" s="575">
        <v>1534</v>
      </c>
      <c r="G56" s="548">
        <v>0</v>
      </c>
      <c r="H56" s="674">
        <f t="shared" ref="H56:H63" si="6">F56*G56</f>
        <v>0</v>
      </c>
    </row>
    <row r="57" spans="2:8" s="658" customFormat="1" ht="49.5" customHeight="1" x14ac:dyDescent="0.35">
      <c r="B57" s="387">
        <f t="shared" ref="B57:B63" si="7">B56+1</f>
        <v>26</v>
      </c>
      <c r="C57" s="552" t="s">
        <v>63</v>
      </c>
      <c r="D57" s="549" t="s">
        <v>312</v>
      </c>
      <c r="E57" s="562" t="s">
        <v>37</v>
      </c>
      <c r="F57" s="575">
        <v>4019</v>
      </c>
      <c r="G57" s="548">
        <v>0</v>
      </c>
      <c r="H57" s="674">
        <f t="shared" si="6"/>
        <v>0</v>
      </c>
    </row>
    <row r="58" spans="2:8" s="658" customFormat="1" ht="54" customHeight="1" x14ac:dyDescent="0.35">
      <c r="B58" s="387">
        <f t="shared" si="7"/>
        <v>27</v>
      </c>
      <c r="C58" s="552" t="s">
        <v>79</v>
      </c>
      <c r="D58" s="549" t="s">
        <v>313</v>
      </c>
      <c r="E58" s="562" t="s">
        <v>37</v>
      </c>
      <c r="F58" s="575">
        <v>4019</v>
      </c>
      <c r="G58" s="548">
        <v>0</v>
      </c>
      <c r="H58" s="674">
        <f t="shared" si="6"/>
        <v>0</v>
      </c>
    </row>
    <row r="59" spans="2:8" s="658" customFormat="1" ht="65.25" customHeight="1" x14ac:dyDescent="0.35">
      <c r="B59" s="387">
        <f t="shared" si="7"/>
        <v>28</v>
      </c>
      <c r="C59" s="552" t="s">
        <v>455</v>
      </c>
      <c r="D59" s="549" t="s">
        <v>314</v>
      </c>
      <c r="E59" s="562" t="s">
        <v>37</v>
      </c>
      <c r="F59" s="575">
        <v>1201</v>
      </c>
      <c r="G59" s="548">
        <v>0</v>
      </c>
      <c r="H59" s="674">
        <f t="shared" si="6"/>
        <v>0</v>
      </c>
    </row>
    <row r="60" spans="2:8" s="658" customFormat="1" ht="66.75" customHeight="1" x14ac:dyDescent="0.35">
      <c r="B60" s="387">
        <f t="shared" si="7"/>
        <v>29</v>
      </c>
      <c r="C60" s="552" t="s">
        <v>455</v>
      </c>
      <c r="D60" s="549" t="s">
        <v>316</v>
      </c>
      <c r="E60" s="562" t="s">
        <v>36</v>
      </c>
      <c r="F60" s="575">
        <v>1226</v>
      </c>
      <c r="G60" s="548">
        <v>0</v>
      </c>
      <c r="H60" s="674">
        <f t="shared" si="6"/>
        <v>0</v>
      </c>
    </row>
    <row r="61" spans="2:8" ht="45" customHeight="1" x14ac:dyDescent="0.35">
      <c r="B61" s="387">
        <f t="shared" si="7"/>
        <v>30</v>
      </c>
      <c r="C61" s="552"/>
      <c r="D61" s="549" t="s">
        <v>318</v>
      </c>
      <c r="E61" s="562" t="s">
        <v>37</v>
      </c>
      <c r="F61" s="575">
        <v>80</v>
      </c>
      <c r="G61" s="548">
        <v>0</v>
      </c>
      <c r="H61" s="674">
        <f t="shared" si="6"/>
        <v>0</v>
      </c>
    </row>
    <row r="62" spans="2:8" s="658" customFormat="1" ht="50.25" customHeight="1" x14ac:dyDescent="0.35">
      <c r="B62" s="387">
        <f t="shared" si="7"/>
        <v>31</v>
      </c>
      <c r="C62" s="552" t="s">
        <v>319</v>
      </c>
      <c r="D62" s="549" t="s">
        <v>556</v>
      </c>
      <c r="E62" s="562" t="s">
        <v>37</v>
      </c>
      <c r="F62" s="575">
        <v>1591</v>
      </c>
      <c r="G62" s="548">
        <v>0</v>
      </c>
      <c r="H62" s="674">
        <f t="shared" si="6"/>
        <v>0</v>
      </c>
    </row>
    <row r="63" spans="2:8" s="658" customFormat="1" ht="62.25" customHeight="1" thickBot="1" x14ac:dyDescent="0.4">
      <c r="B63" s="415">
        <f t="shared" si="7"/>
        <v>32</v>
      </c>
      <c r="C63" s="569" t="s">
        <v>177</v>
      </c>
      <c r="D63" s="554" t="s">
        <v>557</v>
      </c>
      <c r="E63" s="573" t="s">
        <v>37</v>
      </c>
      <c r="F63" s="683">
        <v>360</v>
      </c>
      <c r="G63" s="681">
        <v>0</v>
      </c>
      <c r="H63" s="682">
        <f t="shared" si="6"/>
        <v>0</v>
      </c>
    </row>
    <row r="64" spans="2:8" s="658" customFormat="1" ht="24.95" customHeight="1" thickBot="1" x14ac:dyDescent="0.3">
      <c r="B64" s="1052" t="s">
        <v>434</v>
      </c>
      <c r="C64" s="1047"/>
      <c r="D64" s="1047"/>
      <c r="E64" s="1047"/>
      <c r="F64" s="1047"/>
      <c r="G64" s="1047"/>
      <c r="H64" s="424">
        <f>SUM(H55:H63)</f>
        <v>0</v>
      </c>
    </row>
    <row r="65" spans="2:8" s="658" customFormat="1" ht="49.5" customHeight="1" thickBot="1" x14ac:dyDescent="0.3">
      <c r="B65" s="557"/>
      <c r="C65" s="558"/>
      <c r="D65" s="558" t="s">
        <v>593</v>
      </c>
      <c r="E65" s="697"/>
      <c r="F65" s="676"/>
      <c r="G65" s="677"/>
      <c r="H65" s="678"/>
    </row>
    <row r="66" spans="2:8" ht="49.5" customHeight="1" x14ac:dyDescent="0.25">
      <c r="B66" s="525" t="s">
        <v>25</v>
      </c>
      <c r="C66" s="534" t="s">
        <v>376</v>
      </c>
      <c r="D66" s="534" t="s">
        <v>26</v>
      </c>
      <c r="E66" s="534" t="s">
        <v>27</v>
      </c>
      <c r="F66" s="535" t="s">
        <v>28</v>
      </c>
      <c r="G66" s="536" t="s">
        <v>457</v>
      </c>
      <c r="H66" s="537" t="s">
        <v>29</v>
      </c>
    </row>
    <row r="67" spans="2:8" ht="24.95" customHeight="1" thickBot="1" x14ac:dyDescent="0.3">
      <c r="B67" s="538">
        <v>1</v>
      </c>
      <c r="C67" s="539">
        <v>2</v>
      </c>
      <c r="D67" s="539">
        <v>3</v>
      </c>
      <c r="E67" s="539">
        <v>4</v>
      </c>
      <c r="F67" s="539">
        <v>5</v>
      </c>
      <c r="G67" s="540">
        <v>6</v>
      </c>
      <c r="H67" s="541">
        <v>7</v>
      </c>
    </row>
    <row r="68" spans="2:8" ht="24.95" customHeight="1" thickBot="1" x14ac:dyDescent="0.3">
      <c r="B68" s="582"/>
      <c r="C68" s="719"/>
      <c r="D68" s="731" t="s">
        <v>419</v>
      </c>
      <c r="E68" s="720"/>
      <c r="F68" s="716"/>
      <c r="G68" s="717"/>
      <c r="H68" s="718"/>
    </row>
    <row r="69" spans="2:8" ht="24.95" customHeight="1" x14ac:dyDescent="0.25">
      <c r="B69" s="525"/>
      <c r="C69" s="534"/>
      <c r="D69" s="542" t="s">
        <v>594</v>
      </c>
      <c r="E69" s="676"/>
      <c r="F69" s="676"/>
      <c r="G69" s="692"/>
      <c r="H69" s="693"/>
    </row>
    <row r="70" spans="2:8" ht="126" customHeight="1" x14ac:dyDescent="0.25">
      <c r="B70" s="544">
        <v>33</v>
      </c>
      <c r="C70" s="388"/>
      <c r="D70" s="721" t="s">
        <v>320</v>
      </c>
      <c r="E70" s="723"/>
      <c r="F70" s="724"/>
      <c r="G70" s="725"/>
      <c r="H70" s="732"/>
    </row>
    <row r="71" spans="2:8" ht="51" customHeight="1" x14ac:dyDescent="0.25">
      <c r="B71" s="387">
        <f>B70+1</f>
        <v>34</v>
      </c>
      <c r="C71" s="552"/>
      <c r="D71" s="529" t="s">
        <v>321</v>
      </c>
      <c r="E71" s="560" t="s">
        <v>36</v>
      </c>
      <c r="F71" s="561">
        <v>667.68</v>
      </c>
      <c r="G71" s="575">
        <v>0</v>
      </c>
      <c r="H71" s="722">
        <f t="shared" ref="H71:H73" si="8">F71*G71</f>
        <v>0</v>
      </c>
    </row>
    <row r="72" spans="2:8" ht="68.25" customHeight="1" x14ac:dyDescent="0.25">
      <c r="B72" s="387">
        <f t="shared" ref="B72:B73" si="9">B71+1</f>
        <v>35</v>
      </c>
      <c r="C72" s="552"/>
      <c r="D72" s="529" t="s">
        <v>322</v>
      </c>
      <c r="E72" s="562" t="s">
        <v>32</v>
      </c>
      <c r="F72" s="389">
        <v>1</v>
      </c>
      <c r="G72" s="390">
        <v>0</v>
      </c>
      <c r="H72" s="391">
        <f t="shared" si="8"/>
        <v>0</v>
      </c>
    </row>
    <row r="73" spans="2:8" ht="69" customHeight="1" thickBot="1" x14ac:dyDescent="0.3">
      <c r="B73" s="415">
        <f t="shared" si="9"/>
        <v>36</v>
      </c>
      <c r="C73" s="569"/>
      <c r="D73" s="578" t="s">
        <v>323</v>
      </c>
      <c r="E73" s="573" t="s">
        <v>37</v>
      </c>
      <c r="F73" s="570">
        <v>560.85</v>
      </c>
      <c r="G73" s="392">
        <v>0</v>
      </c>
      <c r="H73" s="393">
        <f t="shared" si="8"/>
        <v>0</v>
      </c>
    </row>
    <row r="74" spans="2:8" ht="24.95" customHeight="1" thickBot="1" x14ac:dyDescent="0.3">
      <c r="B74" s="579"/>
      <c r="C74" s="580"/>
      <c r="D74" s="1030" t="s">
        <v>609</v>
      </c>
      <c r="E74" s="1030"/>
      <c r="F74" s="1030"/>
      <c r="G74" s="1031"/>
      <c r="H74" s="581">
        <f>SUM(H71:H73)</f>
        <v>0</v>
      </c>
    </row>
    <row r="75" spans="2:8" s="658" customFormat="1" ht="24.95" customHeight="1" x14ac:dyDescent="0.25">
      <c r="B75" s="525"/>
      <c r="C75" s="534"/>
      <c r="D75" s="542" t="s">
        <v>595</v>
      </c>
      <c r="E75" s="676"/>
      <c r="F75" s="676"/>
      <c r="G75" s="692"/>
      <c r="H75" s="693"/>
    </row>
    <row r="76" spans="2:8" s="658" customFormat="1" ht="66.75" customHeight="1" x14ac:dyDescent="0.25">
      <c r="B76" s="544">
        <v>37</v>
      </c>
      <c r="C76" s="388"/>
      <c r="D76" s="545" t="s">
        <v>324</v>
      </c>
      <c r="E76" s="560" t="s">
        <v>38</v>
      </c>
      <c r="F76" s="575">
        <v>765.54</v>
      </c>
      <c r="G76" s="575">
        <v>0</v>
      </c>
      <c r="H76" s="722">
        <f>F76*G76</f>
        <v>0</v>
      </c>
    </row>
    <row r="77" spans="2:8" s="658" customFormat="1" ht="65.25" customHeight="1" x14ac:dyDescent="0.25">
      <c r="B77" s="387">
        <f>B76+1</f>
        <v>38</v>
      </c>
      <c r="C77" s="552"/>
      <c r="D77" s="549" t="s">
        <v>325</v>
      </c>
      <c r="E77" s="562" t="s">
        <v>38</v>
      </c>
      <c r="F77" s="390">
        <v>191.38</v>
      </c>
      <c r="G77" s="390">
        <v>0</v>
      </c>
      <c r="H77" s="391">
        <f t="shared" ref="H77:H81" si="10">F77*G77</f>
        <v>0</v>
      </c>
    </row>
    <row r="78" spans="2:8" s="658" customFormat="1" ht="47.25" customHeight="1" x14ac:dyDescent="0.25">
      <c r="B78" s="387">
        <f t="shared" ref="B78:B81" si="11">B77+1</f>
        <v>39</v>
      </c>
      <c r="C78" s="552"/>
      <c r="D78" s="549" t="s">
        <v>326</v>
      </c>
      <c r="E78" s="562" t="s">
        <v>37</v>
      </c>
      <c r="F78" s="390">
        <v>686.68</v>
      </c>
      <c r="G78" s="390">
        <v>0</v>
      </c>
      <c r="H78" s="391">
        <f t="shared" si="10"/>
        <v>0</v>
      </c>
    </row>
    <row r="79" spans="2:8" s="658" customFormat="1" ht="52.5" customHeight="1" x14ac:dyDescent="0.25">
      <c r="B79" s="387">
        <f t="shared" si="11"/>
        <v>40</v>
      </c>
      <c r="C79" s="552"/>
      <c r="D79" s="549" t="s">
        <v>327</v>
      </c>
      <c r="E79" s="562" t="s">
        <v>38</v>
      </c>
      <c r="F79" s="390">
        <v>307.07</v>
      </c>
      <c r="G79" s="390">
        <v>0</v>
      </c>
      <c r="H79" s="391">
        <f t="shared" si="10"/>
        <v>0</v>
      </c>
    </row>
    <row r="80" spans="2:8" s="658" customFormat="1" ht="46.5" customHeight="1" x14ac:dyDescent="0.25">
      <c r="B80" s="387">
        <f t="shared" si="11"/>
        <v>41</v>
      </c>
      <c r="C80" s="552"/>
      <c r="D80" s="549" t="s">
        <v>328</v>
      </c>
      <c r="E80" s="562" t="s">
        <v>38</v>
      </c>
      <c r="F80" s="390">
        <v>956.92</v>
      </c>
      <c r="G80" s="390">
        <v>0</v>
      </c>
      <c r="H80" s="391">
        <f t="shared" si="10"/>
        <v>0</v>
      </c>
    </row>
    <row r="81" spans="2:8" s="658" customFormat="1" ht="66.75" customHeight="1" thickBot="1" x14ac:dyDescent="0.3">
      <c r="B81" s="415">
        <f t="shared" si="11"/>
        <v>42</v>
      </c>
      <c r="C81" s="569"/>
      <c r="D81" s="554" t="s">
        <v>329</v>
      </c>
      <c r="E81" s="573" t="s">
        <v>38</v>
      </c>
      <c r="F81" s="392">
        <v>515.15</v>
      </c>
      <c r="G81" s="392">
        <v>0</v>
      </c>
      <c r="H81" s="393">
        <f t="shared" si="10"/>
        <v>0</v>
      </c>
    </row>
    <row r="82" spans="2:8" s="658" customFormat="1" ht="24.95" customHeight="1" thickBot="1" x14ac:dyDescent="0.3">
      <c r="B82" s="1052" t="s">
        <v>596</v>
      </c>
      <c r="C82" s="1047"/>
      <c r="D82" s="1047"/>
      <c r="E82" s="1047"/>
      <c r="F82" s="1047"/>
      <c r="G82" s="1048"/>
      <c r="H82" s="424">
        <f>SUM(H76:H81)</f>
        <v>0</v>
      </c>
    </row>
    <row r="83" spans="2:8" s="658" customFormat="1" ht="24.95" customHeight="1" x14ac:dyDescent="0.25">
      <c r="B83" s="659"/>
      <c r="C83" s="660"/>
      <c r="D83" s="542" t="s">
        <v>597</v>
      </c>
      <c r="E83" s="676"/>
      <c r="F83" s="676"/>
      <c r="G83" s="692"/>
      <c r="H83" s="693"/>
    </row>
    <row r="84" spans="2:8" s="658" customFormat="1" ht="69" customHeight="1" x14ac:dyDescent="0.25">
      <c r="B84" s="544">
        <v>43</v>
      </c>
      <c r="C84" s="388"/>
      <c r="D84" s="545" t="s">
        <v>330</v>
      </c>
      <c r="E84" s="560" t="s">
        <v>188</v>
      </c>
      <c r="F84" s="575">
        <v>18</v>
      </c>
      <c r="G84" s="575">
        <v>0</v>
      </c>
      <c r="H84" s="722">
        <f t="shared" ref="H84:H85" si="12">(F84*G84)</f>
        <v>0</v>
      </c>
    </row>
    <row r="85" spans="2:8" ht="72" customHeight="1" thickBot="1" x14ac:dyDescent="0.3">
      <c r="B85" s="415">
        <v>44</v>
      </c>
      <c r="C85" s="569"/>
      <c r="D85" s="554" t="s">
        <v>331</v>
      </c>
      <c r="E85" s="573" t="s">
        <v>36</v>
      </c>
      <c r="F85" s="584">
        <v>18</v>
      </c>
      <c r="G85" s="392">
        <v>0</v>
      </c>
      <c r="H85" s="393">
        <f t="shared" si="12"/>
        <v>0</v>
      </c>
    </row>
    <row r="86" spans="2:8" s="658" customFormat="1" ht="24.95" customHeight="1" thickBot="1" x14ac:dyDescent="0.3">
      <c r="B86" s="1058" t="s">
        <v>599</v>
      </c>
      <c r="C86" s="1059"/>
      <c r="D86" s="1059"/>
      <c r="E86" s="1059"/>
      <c r="F86" s="1059"/>
      <c r="G86" s="1059"/>
      <c r="H86" s="424">
        <f>SUM(H84:H85)</f>
        <v>0</v>
      </c>
    </row>
    <row r="87" spans="2:8" s="658" customFormat="1" ht="24.95" customHeight="1" x14ac:dyDescent="0.25">
      <c r="B87" s="659"/>
      <c r="C87" s="660"/>
      <c r="D87" s="733" t="s">
        <v>598</v>
      </c>
      <c r="E87" s="676"/>
      <c r="F87" s="676"/>
      <c r="G87" s="692"/>
      <c r="H87" s="693"/>
    </row>
    <row r="88" spans="2:8" s="658" customFormat="1" ht="89.25" customHeight="1" x14ac:dyDescent="0.25">
      <c r="B88" s="544">
        <v>45</v>
      </c>
      <c r="C88" s="388"/>
      <c r="D88" s="545" t="s">
        <v>332</v>
      </c>
      <c r="E88" s="560" t="s">
        <v>333</v>
      </c>
      <c r="F88" s="575">
        <v>48.5</v>
      </c>
      <c r="G88" s="575">
        <v>0</v>
      </c>
      <c r="H88" s="722">
        <f t="shared" ref="H88:H99" si="13">(F88*G88)</f>
        <v>0</v>
      </c>
    </row>
    <row r="89" spans="2:8" s="658" customFormat="1" ht="81.75" customHeight="1" x14ac:dyDescent="0.25">
      <c r="B89" s="387">
        <f>B88+1</f>
        <v>46</v>
      </c>
      <c r="C89" s="552"/>
      <c r="D89" s="549" t="s">
        <v>334</v>
      </c>
      <c r="E89" s="562" t="s">
        <v>333</v>
      </c>
      <c r="F89" s="390">
        <v>264.20999999999998</v>
      </c>
      <c r="G89" s="390">
        <v>0</v>
      </c>
      <c r="H89" s="391">
        <f t="shared" si="13"/>
        <v>0</v>
      </c>
    </row>
    <row r="90" spans="2:8" s="658" customFormat="1" ht="86.25" customHeight="1" x14ac:dyDescent="0.25">
      <c r="B90" s="387">
        <f t="shared" ref="B90:B99" si="14">B89+1</f>
        <v>47</v>
      </c>
      <c r="C90" s="552"/>
      <c r="D90" s="549" t="s">
        <v>335</v>
      </c>
      <c r="E90" s="562" t="s">
        <v>333</v>
      </c>
      <c r="F90" s="390">
        <v>282.20999999999998</v>
      </c>
      <c r="G90" s="390">
        <v>0</v>
      </c>
      <c r="H90" s="391">
        <f t="shared" si="13"/>
        <v>0</v>
      </c>
    </row>
    <row r="91" spans="2:8" s="658" customFormat="1" ht="84.75" customHeight="1" x14ac:dyDescent="0.25">
      <c r="B91" s="387">
        <f t="shared" si="14"/>
        <v>48</v>
      </c>
      <c r="C91" s="552"/>
      <c r="D91" s="549" t="s">
        <v>336</v>
      </c>
      <c r="E91" s="562" t="s">
        <v>333</v>
      </c>
      <c r="F91" s="390">
        <v>66.260000000000005</v>
      </c>
      <c r="G91" s="390">
        <v>0</v>
      </c>
      <c r="H91" s="391">
        <f t="shared" si="13"/>
        <v>0</v>
      </c>
    </row>
    <row r="92" spans="2:8" s="658" customFormat="1" ht="87" customHeight="1" x14ac:dyDescent="0.25">
      <c r="B92" s="387">
        <f t="shared" si="14"/>
        <v>49</v>
      </c>
      <c r="C92" s="552"/>
      <c r="D92" s="549" t="s">
        <v>337</v>
      </c>
      <c r="E92" s="562" t="s">
        <v>333</v>
      </c>
      <c r="F92" s="390">
        <v>6.5</v>
      </c>
      <c r="G92" s="390">
        <v>0</v>
      </c>
      <c r="H92" s="391">
        <f t="shared" si="13"/>
        <v>0</v>
      </c>
    </row>
    <row r="93" spans="2:8" s="658" customFormat="1" ht="84.75" customHeight="1" x14ac:dyDescent="0.25">
      <c r="B93" s="387">
        <f t="shared" si="14"/>
        <v>50</v>
      </c>
      <c r="C93" s="552"/>
      <c r="D93" s="549" t="s">
        <v>353</v>
      </c>
      <c r="E93" s="562" t="s">
        <v>338</v>
      </c>
      <c r="F93" s="390">
        <v>19</v>
      </c>
      <c r="G93" s="390">
        <v>0</v>
      </c>
      <c r="H93" s="391">
        <f t="shared" si="13"/>
        <v>0</v>
      </c>
    </row>
    <row r="94" spans="2:8" s="658" customFormat="1" ht="111" customHeight="1" x14ac:dyDescent="0.25">
      <c r="B94" s="387">
        <f t="shared" si="14"/>
        <v>51</v>
      </c>
      <c r="C94" s="552"/>
      <c r="D94" s="549" t="s">
        <v>339</v>
      </c>
      <c r="E94" s="562" t="s">
        <v>100</v>
      </c>
      <c r="F94" s="390">
        <v>8</v>
      </c>
      <c r="G94" s="390">
        <v>0</v>
      </c>
      <c r="H94" s="391">
        <f t="shared" si="13"/>
        <v>0</v>
      </c>
    </row>
    <row r="95" spans="2:8" s="658" customFormat="1" ht="108" customHeight="1" x14ac:dyDescent="0.25">
      <c r="B95" s="387">
        <f t="shared" si="14"/>
        <v>52</v>
      </c>
      <c r="C95" s="552"/>
      <c r="D95" s="549" t="s">
        <v>340</v>
      </c>
      <c r="E95" s="562" t="s">
        <v>100</v>
      </c>
      <c r="F95" s="390">
        <v>11</v>
      </c>
      <c r="G95" s="390">
        <v>0</v>
      </c>
      <c r="H95" s="391">
        <f t="shared" si="13"/>
        <v>0</v>
      </c>
    </row>
    <row r="96" spans="2:8" s="658" customFormat="1" ht="91.5" customHeight="1" x14ac:dyDescent="0.25">
      <c r="B96" s="387">
        <f t="shared" si="14"/>
        <v>53</v>
      </c>
      <c r="C96" s="552"/>
      <c r="D96" s="549" t="s">
        <v>341</v>
      </c>
      <c r="E96" s="562" t="s">
        <v>333</v>
      </c>
      <c r="F96" s="390">
        <v>667.68</v>
      </c>
      <c r="G96" s="390">
        <v>0</v>
      </c>
      <c r="H96" s="391">
        <f t="shared" si="13"/>
        <v>0</v>
      </c>
    </row>
    <row r="97" spans="2:12" s="658" customFormat="1" ht="56.25" customHeight="1" x14ac:dyDescent="0.25">
      <c r="B97" s="387">
        <f t="shared" si="14"/>
        <v>54</v>
      </c>
      <c r="C97" s="552"/>
      <c r="D97" s="549" t="s">
        <v>612</v>
      </c>
      <c r="E97" s="562" t="s">
        <v>100</v>
      </c>
      <c r="F97" s="390">
        <v>4</v>
      </c>
      <c r="G97" s="390">
        <v>0</v>
      </c>
      <c r="H97" s="391">
        <f t="shared" si="13"/>
        <v>0</v>
      </c>
    </row>
    <row r="98" spans="2:12" s="658" customFormat="1" ht="56.25" customHeight="1" x14ac:dyDescent="0.25">
      <c r="B98" s="387">
        <f t="shared" si="14"/>
        <v>55</v>
      </c>
      <c r="C98" s="552"/>
      <c r="D98" s="549" t="s">
        <v>613</v>
      </c>
      <c r="E98" s="562" t="s">
        <v>100</v>
      </c>
      <c r="F98" s="390">
        <v>1</v>
      </c>
      <c r="G98" s="390">
        <v>0</v>
      </c>
      <c r="H98" s="391">
        <f t="shared" si="13"/>
        <v>0</v>
      </c>
    </row>
    <row r="99" spans="2:12" s="658" customFormat="1" ht="73.5" customHeight="1" thickBot="1" x14ac:dyDescent="0.3">
      <c r="B99" s="415">
        <f t="shared" si="14"/>
        <v>56</v>
      </c>
      <c r="C99" s="569"/>
      <c r="D99" s="554" t="s">
        <v>343</v>
      </c>
      <c r="E99" s="573" t="s">
        <v>188</v>
      </c>
      <c r="F99" s="392">
        <v>1</v>
      </c>
      <c r="G99" s="392">
        <v>0</v>
      </c>
      <c r="H99" s="393">
        <f t="shared" si="13"/>
        <v>0</v>
      </c>
    </row>
    <row r="100" spans="2:12" s="658" customFormat="1" ht="21" customHeight="1" thickBot="1" x14ac:dyDescent="0.3">
      <c r="B100" s="1029" t="s">
        <v>600</v>
      </c>
      <c r="C100" s="1030"/>
      <c r="D100" s="1030"/>
      <c r="E100" s="1030"/>
      <c r="F100" s="1030"/>
      <c r="G100" s="1031"/>
      <c r="H100" s="661">
        <f>SUM(H88:H99)</f>
        <v>0</v>
      </c>
    </row>
    <row r="101" spans="2:12" ht="24.95" customHeight="1" x14ac:dyDescent="0.25">
      <c r="B101" s="525"/>
      <c r="C101" s="526"/>
      <c r="D101" s="1032" t="s">
        <v>603</v>
      </c>
      <c r="E101" s="1032"/>
      <c r="F101" s="1032"/>
      <c r="G101" s="1032"/>
      <c r="H101" s="585"/>
    </row>
    <row r="102" spans="2:12" ht="24.95" customHeight="1" x14ac:dyDescent="0.25">
      <c r="B102" s="527"/>
      <c r="C102" s="528"/>
      <c r="D102" s="586" t="s">
        <v>156</v>
      </c>
      <c r="E102" s="586"/>
      <c r="F102" s="587"/>
      <c r="G102" s="588"/>
      <c r="H102" s="589">
        <f>H74</f>
        <v>0</v>
      </c>
    </row>
    <row r="103" spans="2:12" ht="24.95" customHeight="1" x14ac:dyDescent="0.25">
      <c r="B103" s="590"/>
      <c r="C103" s="591"/>
      <c r="D103" s="586" t="s">
        <v>344</v>
      </c>
      <c r="E103" s="592"/>
      <c r="F103" s="587"/>
      <c r="G103" s="588"/>
      <c r="H103" s="589">
        <f>H82</f>
        <v>0</v>
      </c>
    </row>
    <row r="104" spans="2:12" ht="24.95" customHeight="1" x14ac:dyDescent="0.25">
      <c r="B104" s="593"/>
      <c r="C104" s="549"/>
      <c r="D104" s="592" t="s">
        <v>345</v>
      </c>
      <c r="E104" s="592"/>
      <c r="F104" s="594"/>
      <c r="G104" s="595"/>
      <c r="H104" s="589">
        <f>H86</f>
        <v>0</v>
      </c>
    </row>
    <row r="105" spans="2:12" ht="24.95" customHeight="1" thickBot="1" x14ac:dyDescent="0.3">
      <c r="B105" s="596"/>
      <c r="C105" s="554"/>
      <c r="D105" s="597" t="s">
        <v>346</v>
      </c>
      <c r="E105" s="597"/>
      <c r="F105" s="598"/>
      <c r="G105" s="599"/>
      <c r="H105" s="600">
        <f>H100</f>
        <v>0</v>
      </c>
    </row>
    <row r="106" spans="2:12" ht="24.95" customHeight="1" thickBot="1" x14ac:dyDescent="0.3">
      <c r="B106" s="601"/>
      <c r="C106" s="576"/>
      <c r="D106" s="602" t="s">
        <v>49</v>
      </c>
      <c r="E106" s="603"/>
      <c r="F106" s="604"/>
      <c r="G106" s="605"/>
      <c r="H106" s="662">
        <f>SUM(H102:H105)</f>
        <v>0</v>
      </c>
    </row>
    <row r="107" spans="2:12" s="657" customFormat="1" ht="45" customHeight="1" x14ac:dyDescent="0.35">
      <c r="B107" s="525" t="s">
        <v>25</v>
      </c>
      <c r="C107" s="534" t="s">
        <v>376</v>
      </c>
      <c r="D107" s="534" t="s">
        <v>347</v>
      </c>
      <c r="E107" s="534" t="s">
        <v>27</v>
      </c>
      <c r="F107" s="535" t="s">
        <v>28</v>
      </c>
      <c r="G107" s="536" t="s">
        <v>457</v>
      </c>
      <c r="H107" s="537" t="s">
        <v>29</v>
      </c>
    </row>
    <row r="108" spans="2:12" s="657" customFormat="1" ht="19.5" thickBot="1" x14ac:dyDescent="0.4">
      <c r="B108" s="538">
        <v>1</v>
      </c>
      <c r="C108" s="539">
        <v>2</v>
      </c>
      <c r="D108" s="539">
        <v>3</v>
      </c>
      <c r="E108" s="539">
        <v>4</v>
      </c>
      <c r="F108" s="539">
        <v>5</v>
      </c>
      <c r="G108" s="540">
        <v>6</v>
      </c>
      <c r="H108" s="541">
        <v>7</v>
      </c>
    </row>
    <row r="109" spans="2:12" s="657" customFormat="1" ht="24.95" customHeight="1" x14ac:dyDescent="0.35">
      <c r="B109" s="525"/>
      <c r="C109" s="534"/>
      <c r="D109" s="684" t="s">
        <v>601</v>
      </c>
      <c r="E109" s="691"/>
      <c r="F109" s="676"/>
      <c r="G109" s="702"/>
      <c r="H109" s="703"/>
    </row>
    <row r="110" spans="2:12" s="657" customFormat="1" ht="125.25" customHeight="1" x14ac:dyDescent="0.35">
      <c r="B110" s="544">
        <v>57</v>
      </c>
      <c r="C110" s="388"/>
      <c r="D110" s="606" t="s">
        <v>320</v>
      </c>
      <c r="E110" s="689"/>
      <c r="F110" s="690"/>
      <c r="G110" s="734"/>
      <c r="H110" s="735"/>
    </row>
    <row r="111" spans="2:12" s="657" customFormat="1" ht="50.25" customHeight="1" x14ac:dyDescent="0.35">
      <c r="B111" s="387">
        <f>B110+1</f>
        <v>58</v>
      </c>
      <c r="C111" s="388"/>
      <c r="D111" s="529" t="s">
        <v>321</v>
      </c>
      <c r="E111" s="550" t="s">
        <v>205</v>
      </c>
      <c r="F111" s="551">
        <v>83.15</v>
      </c>
      <c r="G111" s="607">
        <v>0</v>
      </c>
      <c r="H111" s="391">
        <f t="shared" ref="H111:H113" si="15">F111*G111</f>
        <v>0</v>
      </c>
      <c r="K111" s="749"/>
      <c r="L111" s="749"/>
    </row>
    <row r="112" spans="2:12" s="657" customFormat="1" ht="63.75" customHeight="1" x14ac:dyDescent="0.35">
      <c r="B112" s="387">
        <f t="shared" ref="B112:B113" si="16">B111+1</f>
        <v>59</v>
      </c>
      <c r="C112" s="552"/>
      <c r="D112" s="529" t="s">
        <v>322</v>
      </c>
      <c r="E112" s="550" t="s">
        <v>32</v>
      </c>
      <c r="F112" s="551">
        <v>1</v>
      </c>
      <c r="G112" s="607">
        <v>0</v>
      </c>
      <c r="H112" s="391">
        <f t="shared" si="15"/>
        <v>0</v>
      </c>
    </row>
    <row r="113" spans="2:12" s="657" customFormat="1" ht="51" customHeight="1" thickBot="1" x14ac:dyDescent="0.4">
      <c r="B113" s="415">
        <f t="shared" si="16"/>
        <v>60</v>
      </c>
      <c r="C113" s="569"/>
      <c r="D113" s="578" t="s">
        <v>348</v>
      </c>
      <c r="E113" s="555" t="s">
        <v>37</v>
      </c>
      <c r="F113" s="556">
        <v>9.15</v>
      </c>
      <c r="G113" s="609">
        <v>0</v>
      </c>
      <c r="H113" s="393">
        <f t="shared" si="15"/>
        <v>0</v>
      </c>
      <c r="K113" s="749"/>
      <c r="L113" s="749"/>
    </row>
    <row r="114" spans="2:12" s="657" customFormat="1" ht="24.95" customHeight="1" thickBot="1" x14ac:dyDescent="0.4">
      <c r="B114" s="557"/>
      <c r="C114" s="558"/>
      <c r="D114" s="1047" t="s">
        <v>602</v>
      </c>
      <c r="E114" s="1047"/>
      <c r="F114" s="1047"/>
      <c r="G114" s="1048"/>
      <c r="H114" s="662">
        <f>SUM(H110:H113)</f>
        <v>0</v>
      </c>
    </row>
    <row r="115" spans="2:12" s="663" customFormat="1" ht="24.95" customHeight="1" x14ac:dyDescent="0.35">
      <c r="B115" s="577"/>
      <c r="C115" s="526"/>
      <c r="D115" s="542" t="s">
        <v>604</v>
      </c>
      <c r="E115" s="691"/>
      <c r="F115" s="676"/>
      <c r="G115" s="702"/>
      <c r="H115" s="703"/>
    </row>
    <row r="116" spans="2:12" s="663" customFormat="1" ht="66.75" customHeight="1" x14ac:dyDescent="0.35">
      <c r="B116" s="544">
        <f>B113+1</f>
        <v>61</v>
      </c>
      <c r="C116" s="388" t="s">
        <v>75</v>
      </c>
      <c r="D116" s="545" t="s">
        <v>349</v>
      </c>
      <c r="E116" s="546" t="s">
        <v>38</v>
      </c>
      <c r="F116" s="548">
        <v>64.569999999999993</v>
      </c>
      <c r="G116" s="607">
        <v>0</v>
      </c>
      <c r="H116" s="608">
        <f>F116*G116</f>
        <v>0</v>
      </c>
    </row>
    <row r="117" spans="2:12" s="663" customFormat="1" ht="65.25" customHeight="1" x14ac:dyDescent="0.35">
      <c r="B117" s="544">
        <f>B116+1</f>
        <v>62</v>
      </c>
      <c r="C117" s="552" t="s">
        <v>56</v>
      </c>
      <c r="D117" s="549" t="s">
        <v>350</v>
      </c>
      <c r="E117" s="550" t="s">
        <v>38</v>
      </c>
      <c r="F117" s="607">
        <v>16.14</v>
      </c>
      <c r="G117" s="607">
        <v>0</v>
      </c>
      <c r="H117" s="608">
        <f t="shared" ref="H117:H121" si="17">F117*G117</f>
        <v>0</v>
      </c>
    </row>
    <row r="118" spans="2:12" s="663" customFormat="1" ht="24.95" customHeight="1" x14ac:dyDescent="0.35">
      <c r="B118" s="544">
        <f t="shared" ref="B118:B121" si="18">B117+1</f>
        <v>63</v>
      </c>
      <c r="C118" s="552" t="s">
        <v>76</v>
      </c>
      <c r="D118" s="549" t="s">
        <v>351</v>
      </c>
      <c r="E118" s="550" t="s">
        <v>37</v>
      </c>
      <c r="F118" s="607">
        <v>66.52</v>
      </c>
      <c r="G118" s="607">
        <v>0</v>
      </c>
      <c r="H118" s="608">
        <f t="shared" si="17"/>
        <v>0</v>
      </c>
    </row>
    <row r="119" spans="2:12" s="663" customFormat="1" ht="52.5" customHeight="1" x14ac:dyDescent="0.35">
      <c r="B119" s="544">
        <f t="shared" si="18"/>
        <v>64</v>
      </c>
      <c r="C119" s="552" t="s">
        <v>109</v>
      </c>
      <c r="D119" s="549" t="s">
        <v>327</v>
      </c>
      <c r="E119" s="550" t="s">
        <v>38</v>
      </c>
      <c r="F119" s="607">
        <v>25.22</v>
      </c>
      <c r="G119" s="607">
        <v>0</v>
      </c>
      <c r="H119" s="608">
        <f t="shared" si="17"/>
        <v>0</v>
      </c>
    </row>
    <row r="120" spans="2:12" s="663" customFormat="1" ht="54.75" customHeight="1" x14ac:dyDescent="0.35">
      <c r="B120" s="544">
        <f t="shared" si="18"/>
        <v>65</v>
      </c>
      <c r="C120" s="552" t="s">
        <v>110</v>
      </c>
      <c r="D120" s="549" t="s">
        <v>328</v>
      </c>
      <c r="E120" s="550" t="s">
        <v>38</v>
      </c>
      <c r="F120" s="607">
        <v>80.709999999999994</v>
      </c>
      <c r="G120" s="607">
        <v>0</v>
      </c>
      <c r="H120" s="608">
        <f>F120*G120</f>
        <v>0</v>
      </c>
    </row>
    <row r="121" spans="2:12" s="663" customFormat="1" ht="62.25" customHeight="1" thickBot="1" x14ac:dyDescent="0.4">
      <c r="B121" s="544">
        <f t="shared" si="18"/>
        <v>66</v>
      </c>
      <c r="C121" s="569" t="s">
        <v>302</v>
      </c>
      <c r="D121" s="554" t="s">
        <v>329</v>
      </c>
      <c r="E121" s="555" t="s">
        <v>38</v>
      </c>
      <c r="F121" s="609">
        <v>46.87</v>
      </c>
      <c r="G121" s="607">
        <v>0</v>
      </c>
      <c r="H121" s="608">
        <f t="shared" si="17"/>
        <v>0</v>
      </c>
    </row>
    <row r="122" spans="2:12" s="663" customFormat="1" ht="24.95" customHeight="1" thickBot="1" x14ac:dyDescent="0.4">
      <c r="B122" s="1052" t="s">
        <v>605</v>
      </c>
      <c r="C122" s="1047"/>
      <c r="D122" s="1047"/>
      <c r="E122" s="1047"/>
      <c r="F122" s="1047"/>
      <c r="G122" s="1048"/>
      <c r="H122" s="610">
        <f>SUM(H116:H121)</f>
        <v>0</v>
      </c>
    </row>
    <row r="123" spans="2:12" s="663" customFormat="1" ht="24.95" customHeight="1" x14ac:dyDescent="0.35">
      <c r="B123" s="664"/>
      <c r="C123" s="665"/>
      <c r="D123" s="559" t="s">
        <v>606</v>
      </c>
      <c r="E123" s="691"/>
      <c r="F123" s="676"/>
      <c r="G123" s="702"/>
      <c r="H123" s="703"/>
    </row>
    <row r="124" spans="2:12" s="663" customFormat="1" ht="77.25" customHeight="1" x14ac:dyDescent="0.35">
      <c r="B124" s="544">
        <f>B121+1</f>
        <v>67</v>
      </c>
      <c r="C124" s="388" t="s">
        <v>57</v>
      </c>
      <c r="D124" s="545" t="s">
        <v>330</v>
      </c>
      <c r="E124" s="546" t="s">
        <v>188</v>
      </c>
      <c r="F124" s="548">
        <v>2</v>
      </c>
      <c r="G124" s="607">
        <v>0</v>
      </c>
      <c r="H124" s="608">
        <f t="shared" ref="H124:H125" si="19">(F124*G124)</f>
        <v>0</v>
      </c>
    </row>
    <row r="125" spans="2:12" s="657" customFormat="1" ht="67.5" customHeight="1" thickBot="1" x14ac:dyDescent="0.4">
      <c r="B125" s="544">
        <v>68</v>
      </c>
      <c r="C125" s="612" t="s">
        <v>58</v>
      </c>
      <c r="D125" s="646" t="s">
        <v>331</v>
      </c>
      <c r="E125" s="613" t="s">
        <v>36</v>
      </c>
      <c r="F125" s="614">
        <v>2</v>
      </c>
      <c r="G125" s="607">
        <v>0</v>
      </c>
      <c r="H125" s="608">
        <f t="shared" si="19"/>
        <v>0</v>
      </c>
    </row>
    <row r="126" spans="2:12" s="663" customFormat="1" ht="24.95" customHeight="1" thickBot="1" x14ac:dyDescent="0.4">
      <c r="B126" s="1053" t="s">
        <v>546</v>
      </c>
      <c r="C126" s="1054"/>
      <c r="D126" s="1054"/>
      <c r="E126" s="1054"/>
      <c r="F126" s="1054"/>
      <c r="G126" s="1055"/>
      <c r="H126" s="673">
        <f>SUM(H124:H125)</f>
        <v>0</v>
      </c>
    </row>
    <row r="127" spans="2:12" s="663" customFormat="1" ht="24.95" customHeight="1" x14ac:dyDescent="0.35">
      <c r="B127" s="615"/>
      <c r="C127" s="616"/>
      <c r="D127" s="672" t="s">
        <v>607</v>
      </c>
      <c r="E127" s="675"/>
      <c r="F127" s="676"/>
      <c r="G127" s="677"/>
      <c r="H127" s="678"/>
    </row>
    <row r="128" spans="2:12" s="663" customFormat="1" ht="86.25" customHeight="1" x14ac:dyDescent="0.35">
      <c r="B128" s="544">
        <v>69</v>
      </c>
      <c r="C128" s="388" t="s">
        <v>61</v>
      </c>
      <c r="D128" s="545" t="s">
        <v>332</v>
      </c>
      <c r="E128" s="546" t="s">
        <v>333</v>
      </c>
      <c r="F128" s="548">
        <v>6.5</v>
      </c>
      <c r="G128" s="548">
        <v>0</v>
      </c>
      <c r="H128" s="674">
        <f t="shared" ref="H128:H134" si="20">(F128*G128)</f>
        <v>0</v>
      </c>
    </row>
    <row r="129" spans="2:13" s="663" customFormat="1" ht="85.5" customHeight="1" x14ac:dyDescent="0.35">
      <c r="B129" s="387">
        <f>B128+1</f>
        <v>70</v>
      </c>
      <c r="C129" s="552" t="s">
        <v>62</v>
      </c>
      <c r="D129" s="549" t="s">
        <v>334</v>
      </c>
      <c r="E129" s="550" t="s">
        <v>333</v>
      </c>
      <c r="F129" s="607">
        <v>76.650000000000006</v>
      </c>
      <c r="G129" s="607">
        <v>0</v>
      </c>
      <c r="H129" s="608">
        <f t="shared" si="20"/>
        <v>0</v>
      </c>
    </row>
    <row r="130" spans="2:13" s="663" customFormat="1" ht="86.25" customHeight="1" x14ac:dyDescent="0.35">
      <c r="B130" s="387">
        <f t="shared" ref="B130:B134" si="21">B129+1</f>
        <v>71</v>
      </c>
      <c r="C130" s="552" t="s">
        <v>63</v>
      </c>
      <c r="D130" s="549" t="s">
        <v>352</v>
      </c>
      <c r="E130" s="550" t="s">
        <v>338</v>
      </c>
      <c r="F130" s="607">
        <v>2</v>
      </c>
      <c r="G130" s="607">
        <v>0</v>
      </c>
      <c r="H130" s="608">
        <f t="shared" si="20"/>
        <v>0</v>
      </c>
    </row>
    <row r="131" spans="2:13" s="663" customFormat="1" ht="105.75" customHeight="1" x14ac:dyDescent="0.35">
      <c r="B131" s="387">
        <f t="shared" si="21"/>
        <v>72</v>
      </c>
      <c r="C131" s="552" t="s">
        <v>79</v>
      </c>
      <c r="D131" s="549" t="s">
        <v>339</v>
      </c>
      <c r="E131" s="550" t="s">
        <v>188</v>
      </c>
      <c r="F131" s="607">
        <v>2</v>
      </c>
      <c r="G131" s="607">
        <v>0</v>
      </c>
      <c r="H131" s="608">
        <f t="shared" si="20"/>
        <v>0</v>
      </c>
    </row>
    <row r="132" spans="2:13" s="663" customFormat="1" ht="91.5" customHeight="1" x14ac:dyDescent="0.35">
      <c r="B132" s="387">
        <f t="shared" si="21"/>
        <v>73</v>
      </c>
      <c r="C132" s="552" t="s">
        <v>215</v>
      </c>
      <c r="D132" s="549" t="s">
        <v>341</v>
      </c>
      <c r="E132" s="550" t="s">
        <v>333</v>
      </c>
      <c r="F132" s="607">
        <v>83.15</v>
      </c>
      <c r="G132" s="607">
        <v>0</v>
      </c>
      <c r="H132" s="608">
        <f t="shared" si="20"/>
        <v>0</v>
      </c>
    </row>
    <row r="133" spans="2:13" s="663" customFormat="1" ht="45.75" customHeight="1" x14ac:dyDescent="0.35">
      <c r="B133" s="387">
        <f t="shared" si="21"/>
        <v>74</v>
      </c>
      <c r="C133" s="552" t="s">
        <v>315</v>
      </c>
      <c r="D133" s="549" t="s">
        <v>342</v>
      </c>
      <c r="E133" s="613" t="s">
        <v>188</v>
      </c>
      <c r="F133" s="617">
        <v>1</v>
      </c>
      <c r="G133" s="607">
        <v>0</v>
      </c>
      <c r="H133" s="608">
        <f t="shared" si="20"/>
        <v>0</v>
      </c>
    </row>
    <row r="134" spans="2:13" s="663" customFormat="1" ht="63.75" customHeight="1" thickBot="1" x14ac:dyDescent="0.4">
      <c r="B134" s="415">
        <f t="shared" si="21"/>
        <v>75</v>
      </c>
      <c r="C134" s="569" t="s">
        <v>317</v>
      </c>
      <c r="D134" s="554" t="s">
        <v>343</v>
      </c>
      <c r="E134" s="555" t="s">
        <v>188</v>
      </c>
      <c r="F134" s="609">
        <v>1</v>
      </c>
      <c r="G134" s="609">
        <v>0</v>
      </c>
      <c r="H134" s="679">
        <f t="shared" si="20"/>
        <v>0</v>
      </c>
    </row>
    <row r="135" spans="2:13" s="663" customFormat="1" ht="24.95" customHeight="1" thickBot="1" x14ac:dyDescent="0.4">
      <c r="B135" s="1052" t="s">
        <v>608</v>
      </c>
      <c r="C135" s="1047"/>
      <c r="D135" s="1047"/>
      <c r="E135" s="1047"/>
      <c r="F135" s="1047"/>
      <c r="G135" s="1048"/>
      <c r="H135" s="610">
        <f>SUM(H128:H134)</f>
        <v>0</v>
      </c>
    </row>
    <row r="136" spans="2:13" s="680" customFormat="1" ht="24.95" customHeight="1" thickBot="1" x14ac:dyDescent="0.4">
      <c r="B136" s="736"/>
      <c r="C136" s="737"/>
      <c r="D136" s="737"/>
      <c r="E136" s="737"/>
      <c r="F136" s="737"/>
      <c r="G136" s="738"/>
      <c r="H136" s="739"/>
    </row>
    <row r="137" spans="2:13" s="657" customFormat="1" ht="29.25" customHeight="1" x14ac:dyDescent="0.35">
      <c r="B137" s="582"/>
      <c r="C137" s="618"/>
      <c r="D137" s="1049" t="s">
        <v>610</v>
      </c>
      <c r="E137" s="1050"/>
      <c r="F137" s="1050"/>
      <c r="G137" s="1051"/>
      <c r="H137" s="619"/>
    </row>
    <row r="138" spans="2:13" s="657" customFormat="1" ht="24.95" customHeight="1" x14ac:dyDescent="0.35">
      <c r="B138" s="527"/>
      <c r="C138" s="528"/>
      <c r="D138" s="586" t="s">
        <v>156</v>
      </c>
      <c r="E138" s="586"/>
      <c r="F138" s="587"/>
      <c r="G138" s="588"/>
      <c r="H138" s="589">
        <f>H114</f>
        <v>0</v>
      </c>
    </row>
    <row r="139" spans="2:13" s="657" customFormat="1" ht="24.95" customHeight="1" x14ac:dyDescent="0.35">
      <c r="B139" s="590"/>
      <c r="C139" s="591"/>
      <c r="D139" s="586" t="s">
        <v>344</v>
      </c>
      <c r="E139" s="592"/>
      <c r="F139" s="587"/>
      <c r="G139" s="620"/>
      <c r="H139" s="391">
        <f>H122</f>
        <v>0</v>
      </c>
    </row>
    <row r="140" spans="2:13" s="657" customFormat="1" ht="24.95" customHeight="1" x14ac:dyDescent="0.35">
      <c r="B140" s="593"/>
      <c r="C140" s="549"/>
      <c r="D140" s="592" t="s">
        <v>345</v>
      </c>
      <c r="E140" s="592"/>
      <c r="F140" s="594"/>
      <c r="G140" s="595"/>
      <c r="H140" s="621">
        <f>H126</f>
        <v>0</v>
      </c>
    </row>
    <row r="141" spans="2:13" s="657" customFormat="1" ht="24.95" customHeight="1" thickBot="1" x14ac:dyDescent="0.4">
      <c r="B141" s="596"/>
      <c r="C141" s="554"/>
      <c r="D141" s="597" t="s">
        <v>346</v>
      </c>
      <c r="E141" s="597"/>
      <c r="F141" s="598"/>
      <c r="G141" s="599"/>
      <c r="H141" s="622">
        <f>H135</f>
        <v>0</v>
      </c>
    </row>
    <row r="142" spans="2:13" s="657" customFormat="1" ht="24.95" customHeight="1" thickBot="1" x14ac:dyDescent="0.4">
      <c r="B142" s="740"/>
      <c r="C142" s="583"/>
      <c r="D142" s="741" t="s">
        <v>591</v>
      </c>
      <c r="E142" s="742"/>
      <c r="F142" s="743"/>
      <c r="G142" s="744"/>
      <c r="H142" s="745">
        <f>SUM(H138:H141)</f>
        <v>0</v>
      </c>
    </row>
    <row r="143" spans="2:13" s="657" customFormat="1" ht="24.95" customHeight="1" thickBot="1" x14ac:dyDescent="0.4">
      <c r="B143" s="1052" t="s">
        <v>592</v>
      </c>
      <c r="C143" s="1047"/>
      <c r="D143" s="1047"/>
      <c r="E143" s="1047"/>
      <c r="F143" s="1047"/>
      <c r="G143" s="1048"/>
      <c r="H143" s="424">
        <f>SUM(H142+H106)</f>
        <v>0</v>
      </c>
    </row>
    <row r="144" spans="2:13" s="658" customFormat="1" ht="24.95" customHeight="1" x14ac:dyDescent="0.35">
      <c r="B144" s="746"/>
      <c r="C144" s="747"/>
      <c r="D144" s="559" t="s">
        <v>152</v>
      </c>
      <c r="E144" s="560"/>
      <c r="F144" s="747"/>
      <c r="G144" s="748"/>
      <c r="H144" s="611"/>
      <c r="I144" s="624"/>
      <c r="J144" s="666"/>
      <c r="K144" s="666"/>
      <c r="L144" s="666"/>
      <c r="M144" s="625"/>
    </row>
    <row r="145" spans="2:13" s="658" customFormat="1" ht="24.95" customHeight="1" x14ac:dyDescent="0.35">
      <c r="B145" s="667"/>
      <c r="C145" s="668"/>
      <c r="D145" s="626" t="s">
        <v>153</v>
      </c>
      <c r="E145" s="562"/>
      <c r="F145" s="627"/>
      <c r="G145" s="588"/>
      <c r="H145" s="628"/>
      <c r="I145" s="624"/>
      <c r="J145" s="651"/>
      <c r="K145" s="666"/>
      <c r="L145" s="666"/>
      <c r="M145" s="625"/>
    </row>
    <row r="146" spans="2:13" s="658" customFormat="1" ht="62.25" customHeight="1" x14ac:dyDescent="0.25">
      <c r="B146" s="544">
        <v>76</v>
      </c>
      <c r="C146" s="388" t="s">
        <v>379</v>
      </c>
      <c r="D146" s="545" t="s">
        <v>460</v>
      </c>
      <c r="E146" s="669" t="s">
        <v>45</v>
      </c>
      <c r="F146" s="629">
        <v>2</v>
      </c>
      <c r="G146" s="630">
        <v>0</v>
      </c>
      <c r="H146" s="391">
        <f>(F146*G146)</f>
        <v>0</v>
      </c>
      <c r="I146" s="631"/>
      <c r="J146" s="650"/>
      <c r="K146" s="632"/>
      <c r="L146" s="633"/>
      <c r="M146" s="633"/>
    </row>
    <row r="147" spans="2:13" s="658" customFormat="1" ht="66" customHeight="1" x14ac:dyDescent="0.25">
      <c r="B147" s="387">
        <f>B146+1</f>
        <v>77</v>
      </c>
      <c r="C147" s="552" t="s">
        <v>379</v>
      </c>
      <c r="D147" s="549" t="s">
        <v>461</v>
      </c>
      <c r="E147" s="528" t="s">
        <v>45</v>
      </c>
      <c r="F147" s="634">
        <v>15</v>
      </c>
      <c r="G147" s="630">
        <v>0</v>
      </c>
      <c r="H147" s="391">
        <f t="shared" ref="H147:H151" si="22">(F147*G147)</f>
        <v>0</v>
      </c>
      <c r="I147" s="631"/>
      <c r="J147" s="650"/>
      <c r="K147" s="632"/>
      <c r="L147" s="633"/>
      <c r="M147" s="633"/>
    </row>
    <row r="148" spans="2:13" s="658" customFormat="1" ht="76.5" customHeight="1" x14ac:dyDescent="0.25">
      <c r="B148" s="387">
        <f>B147+1</f>
        <v>78</v>
      </c>
      <c r="C148" s="552" t="s">
        <v>379</v>
      </c>
      <c r="D148" s="549" t="s">
        <v>462</v>
      </c>
      <c r="E148" s="528" t="s">
        <v>45</v>
      </c>
      <c r="F148" s="634">
        <v>18</v>
      </c>
      <c r="G148" s="630">
        <v>0</v>
      </c>
      <c r="H148" s="391">
        <f t="shared" si="22"/>
        <v>0</v>
      </c>
      <c r="I148" s="631"/>
      <c r="J148" s="650"/>
      <c r="K148" s="632"/>
      <c r="L148" s="633"/>
      <c r="M148" s="633"/>
    </row>
    <row r="149" spans="2:13" s="658" customFormat="1" ht="76.5" customHeight="1" x14ac:dyDescent="0.25">
      <c r="B149" s="387">
        <f t="shared" ref="B149:B151" si="23">B148+1</f>
        <v>79</v>
      </c>
      <c r="C149" s="552" t="s">
        <v>379</v>
      </c>
      <c r="D149" s="549" t="s">
        <v>463</v>
      </c>
      <c r="E149" s="528" t="s">
        <v>45</v>
      </c>
      <c r="F149" s="634">
        <v>1</v>
      </c>
      <c r="G149" s="630">
        <v>0</v>
      </c>
      <c r="H149" s="391">
        <f t="shared" si="22"/>
        <v>0</v>
      </c>
      <c r="I149" s="631"/>
      <c r="J149" s="650"/>
      <c r="K149" s="632"/>
      <c r="L149" s="633"/>
      <c r="M149" s="633"/>
    </row>
    <row r="150" spans="2:13" s="658" customFormat="1" ht="75" customHeight="1" x14ac:dyDescent="0.25">
      <c r="B150" s="387">
        <f t="shared" si="23"/>
        <v>80</v>
      </c>
      <c r="C150" s="552" t="s">
        <v>379</v>
      </c>
      <c r="D150" s="549" t="s">
        <v>464</v>
      </c>
      <c r="E150" s="528" t="s">
        <v>36</v>
      </c>
      <c r="F150" s="634">
        <v>84</v>
      </c>
      <c r="G150" s="630">
        <v>0</v>
      </c>
      <c r="H150" s="391">
        <f t="shared" si="22"/>
        <v>0</v>
      </c>
      <c r="I150" s="631"/>
      <c r="J150" s="650"/>
      <c r="K150" s="632"/>
      <c r="L150" s="633"/>
      <c r="M150" s="633"/>
    </row>
    <row r="151" spans="2:13" s="658" customFormat="1" ht="51" customHeight="1" x14ac:dyDescent="0.25">
      <c r="B151" s="387">
        <f t="shared" si="23"/>
        <v>81</v>
      </c>
      <c r="C151" s="552" t="s">
        <v>190</v>
      </c>
      <c r="D151" s="549" t="s">
        <v>191</v>
      </c>
      <c r="E151" s="670" t="s">
        <v>38</v>
      </c>
      <c r="F151" s="634">
        <v>0.7</v>
      </c>
      <c r="G151" s="630">
        <v>0</v>
      </c>
      <c r="H151" s="391">
        <f t="shared" si="22"/>
        <v>0</v>
      </c>
      <c r="I151" s="631"/>
      <c r="J151" s="650"/>
      <c r="K151" s="632"/>
      <c r="L151" s="633"/>
      <c r="M151" s="633"/>
    </row>
    <row r="152" spans="2:13" s="658" customFormat="1" ht="24.95" customHeight="1" x14ac:dyDescent="0.35">
      <c r="B152" s="387"/>
      <c r="C152" s="552"/>
      <c r="D152" s="626" t="s">
        <v>154</v>
      </c>
      <c r="E152" s="562"/>
      <c r="F152" s="627"/>
      <c r="G152" s="635"/>
      <c r="H152" s="636"/>
      <c r="I152" s="624"/>
      <c r="J152" s="651"/>
      <c r="K152" s="637"/>
      <c r="L152" s="638"/>
      <c r="M152" s="639"/>
    </row>
    <row r="153" spans="2:13" s="658" customFormat="1" ht="66.75" customHeight="1" thickBot="1" x14ac:dyDescent="0.3">
      <c r="B153" s="415">
        <v>82</v>
      </c>
      <c r="C153" s="563" t="s">
        <v>382</v>
      </c>
      <c r="D153" s="640" t="s">
        <v>465</v>
      </c>
      <c r="E153" s="671" t="s">
        <v>37</v>
      </c>
      <c r="F153" s="641">
        <v>216.8</v>
      </c>
      <c r="G153" s="630">
        <v>0</v>
      </c>
      <c r="H153" s="391">
        <f>(F153*G153)</f>
        <v>0</v>
      </c>
      <c r="I153" s="631"/>
      <c r="J153" s="650"/>
      <c r="K153" s="632"/>
      <c r="L153" s="633"/>
      <c r="M153" s="633"/>
    </row>
    <row r="154" spans="2:13" s="658" customFormat="1" ht="24.95" customHeight="1" thickBot="1" x14ac:dyDescent="0.3">
      <c r="B154" s="1052" t="s">
        <v>393</v>
      </c>
      <c r="C154" s="1047"/>
      <c r="D154" s="1047"/>
      <c r="E154" s="1047"/>
      <c r="F154" s="1047"/>
      <c r="G154" s="1048"/>
      <c r="H154" s="662">
        <f>SUM(H146:H153)</f>
        <v>0</v>
      </c>
    </row>
    <row r="155" spans="2:13" s="658" customFormat="1" ht="24.95" customHeight="1" thickBot="1" x14ac:dyDescent="0.3">
      <c r="B155" s="642"/>
      <c r="C155" s="643"/>
      <c r="D155" s="643"/>
      <c r="E155" s="643"/>
      <c r="F155" s="643"/>
      <c r="G155" s="644"/>
      <c r="H155" s="645"/>
    </row>
    <row r="156" spans="2:13" s="657" customFormat="1" ht="47.25" customHeight="1" thickBot="1" x14ac:dyDescent="0.4">
      <c r="B156" s="582"/>
      <c r="C156" s="618"/>
      <c r="D156" s="1049" t="s">
        <v>459</v>
      </c>
      <c r="E156" s="1050"/>
      <c r="F156" s="1050"/>
      <c r="G156" s="1051"/>
      <c r="H156" s="619"/>
    </row>
    <row r="157" spans="2:13" s="657" customFormat="1" ht="24.95" customHeight="1" x14ac:dyDescent="0.35">
      <c r="B157" s="525"/>
      <c r="C157" s="526"/>
      <c r="D157" s="711" t="s">
        <v>416</v>
      </c>
      <c r="E157" s="711"/>
      <c r="F157" s="712"/>
      <c r="G157" s="713"/>
      <c r="H157" s="394">
        <f>H30</f>
        <v>0</v>
      </c>
    </row>
    <row r="158" spans="2:13" s="657" customFormat="1" ht="24.95" customHeight="1" x14ac:dyDescent="0.35">
      <c r="B158" s="527"/>
      <c r="C158" s="528"/>
      <c r="D158" s="586" t="s">
        <v>42</v>
      </c>
      <c r="E158" s="586"/>
      <c r="F158" s="587"/>
      <c r="G158" s="588"/>
      <c r="H158" s="391">
        <f>H38</f>
        <v>0</v>
      </c>
    </row>
    <row r="159" spans="2:13" s="657" customFormat="1" ht="24.95" customHeight="1" x14ac:dyDescent="0.35">
      <c r="B159" s="590"/>
      <c r="C159" s="591"/>
      <c r="D159" s="586" t="s">
        <v>43</v>
      </c>
      <c r="E159" s="592"/>
      <c r="F159" s="587"/>
      <c r="G159" s="588"/>
      <c r="H159" s="391">
        <f>H49</f>
        <v>0</v>
      </c>
    </row>
    <row r="160" spans="2:13" s="657" customFormat="1" ht="24.95" customHeight="1" x14ac:dyDescent="0.35">
      <c r="B160" s="593"/>
      <c r="C160" s="549"/>
      <c r="D160" s="592" t="s">
        <v>417</v>
      </c>
      <c r="E160" s="592"/>
      <c r="F160" s="594"/>
      <c r="G160" s="595"/>
      <c r="H160" s="391">
        <f>H53</f>
        <v>0</v>
      </c>
    </row>
    <row r="161" spans="2:8" s="657" customFormat="1" ht="24.95" customHeight="1" x14ac:dyDescent="0.35">
      <c r="B161" s="593"/>
      <c r="C161" s="549"/>
      <c r="D161" s="592" t="s">
        <v>418</v>
      </c>
      <c r="E161" s="592"/>
      <c r="F161" s="594"/>
      <c r="G161" s="595"/>
      <c r="H161" s="391">
        <f>H64</f>
        <v>0</v>
      </c>
    </row>
    <row r="162" spans="2:8" ht="45" customHeight="1" x14ac:dyDescent="0.25">
      <c r="B162" s="527"/>
      <c r="C162" s="528"/>
      <c r="D162" s="592" t="s">
        <v>611</v>
      </c>
      <c r="E162" s="592"/>
      <c r="F162" s="592"/>
      <c r="G162" s="592"/>
      <c r="H162" s="391">
        <f>H143</f>
        <v>0</v>
      </c>
    </row>
    <row r="163" spans="2:8" s="657" customFormat="1" ht="38.25" thickBot="1" x14ac:dyDescent="0.4">
      <c r="B163" s="714"/>
      <c r="C163" s="646"/>
      <c r="D163" s="647" t="s">
        <v>452</v>
      </c>
      <c r="E163" s="647"/>
      <c r="F163" s="648"/>
      <c r="G163" s="649"/>
      <c r="H163" s="715">
        <f>H154</f>
        <v>0</v>
      </c>
    </row>
    <row r="164" spans="2:8" s="657" customFormat="1" ht="24.95" customHeight="1" thickBot="1" x14ac:dyDescent="0.4">
      <c r="B164" s="1022" t="s">
        <v>420</v>
      </c>
      <c r="C164" s="1023"/>
      <c r="D164" s="1023"/>
      <c r="E164" s="1023"/>
      <c r="F164" s="1023"/>
      <c r="G164" s="1024"/>
      <c r="H164" s="424">
        <f>SUM(H157:H163)</f>
        <v>0</v>
      </c>
    </row>
    <row r="165" spans="2:8" s="705" customFormat="1" ht="18.75" x14ac:dyDescent="0.35">
      <c r="B165" s="706"/>
      <c r="C165" s="706"/>
      <c r="D165" s="707"/>
      <c r="E165" s="708"/>
      <c r="F165" s="709"/>
      <c r="G165" s="710"/>
      <c r="H165" s="623"/>
    </row>
    <row r="166" spans="2:8" s="705" customFormat="1" ht="18.75" x14ac:dyDescent="0.35">
      <c r="B166" s="706"/>
      <c r="C166" s="706"/>
      <c r="D166" s="707"/>
      <c r="E166" s="708"/>
      <c r="F166" s="709"/>
      <c r="G166" s="710"/>
      <c r="H166" s="623"/>
    </row>
    <row r="168" spans="2:8" ht="18.75" x14ac:dyDescent="0.25">
      <c r="D168" s="704" t="s">
        <v>68</v>
      </c>
    </row>
    <row r="169" spans="2:8" ht="18.75" x14ac:dyDescent="0.25">
      <c r="D169" s="704" t="s">
        <v>69</v>
      </c>
    </row>
    <row r="170" spans="2:8" ht="18.75" x14ac:dyDescent="0.25">
      <c r="D170" s="704" t="s">
        <v>70</v>
      </c>
    </row>
  </sheetData>
  <mergeCells count="38">
    <mergeCell ref="D114:G114"/>
    <mergeCell ref="B143:G143"/>
    <mergeCell ref="E38:G38"/>
    <mergeCell ref="B49:G49"/>
    <mergeCell ref="B53:G53"/>
    <mergeCell ref="B64:G64"/>
    <mergeCell ref="B82:G82"/>
    <mergeCell ref="B86:G86"/>
    <mergeCell ref="D156:G156"/>
    <mergeCell ref="B122:G122"/>
    <mergeCell ref="B126:G126"/>
    <mergeCell ref="B135:G135"/>
    <mergeCell ref="D137:G137"/>
    <mergeCell ref="B154:G154"/>
    <mergeCell ref="D101:G101"/>
    <mergeCell ref="B2:H2"/>
    <mergeCell ref="B3:H3"/>
    <mergeCell ref="B4:H4"/>
    <mergeCell ref="D5:H5"/>
    <mergeCell ref="D6:H6"/>
    <mergeCell ref="E30:G30"/>
    <mergeCell ref="D74:G74"/>
    <mergeCell ref="B164:G164"/>
    <mergeCell ref="D7:H7"/>
    <mergeCell ref="D19:H19"/>
    <mergeCell ref="D8:H8"/>
    <mergeCell ref="D9:H9"/>
    <mergeCell ref="D10:H10"/>
    <mergeCell ref="D11:H11"/>
    <mergeCell ref="D12:H12"/>
    <mergeCell ref="D13:H13"/>
    <mergeCell ref="D14:H14"/>
    <mergeCell ref="D15:H15"/>
    <mergeCell ref="D16:H16"/>
    <mergeCell ref="D17:H17"/>
    <mergeCell ref="D18:H18"/>
    <mergeCell ref="D20:H20"/>
    <mergeCell ref="B100:G100"/>
  </mergeCells>
  <printOptions horizontalCentered="1"/>
  <pageMargins left="0.3" right="0.3" top="0.6" bottom="0.4" header="0.2" footer="0.2"/>
  <pageSetup paperSize="9" scale="58" fitToHeight="0" orientation="portrait" r:id="rId1"/>
  <headerFooter>
    <oddHeader>&amp;CБАРАЊЕ ЗА ПОНУДИ - Тендер 5 - Дел 5 - Анекс 1 Реф. Бр.: LRCP-9034-MK-RFB-A.2.1.5 - Тендер 5 - Дел 5 
Градежни работи за подобрување на инфраструктурата на локалните патишта на избрани општини согласно изработени Основни проекти за градежни работи</oddHeader>
    <oddFooter>&amp;LOпштина Чешиново-Облешево&amp;CРЕКОНСТРУКЦИЈА НА УЛИЦА МАРШАЛ ТИТО ВО С.ЧЕШИНОВО  - Фаза 1, делница 1,  км 0+000,00 - км 0+624,97&amp;R&amp;P/&amp;N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22"/>
  <sheetViews>
    <sheetView view="pageBreakPreview" zoomScale="93" zoomScaleNormal="69" zoomScaleSheetLayoutView="93" workbookViewId="0">
      <selection activeCell="A10" sqref="A10:F10"/>
    </sheetView>
  </sheetViews>
  <sheetFormatPr defaultRowHeight="15.75" x14ac:dyDescent="0.25"/>
  <cols>
    <col min="1" max="5" width="9.140625" style="6" customWidth="1"/>
    <col min="6" max="6" width="27.7109375" style="6" customWidth="1"/>
    <col min="7" max="7" width="18.140625" style="219" customWidth="1"/>
    <col min="8" max="8" width="20.140625" style="220" customWidth="1"/>
    <col min="9" max="9" width="18.140625" style="220" customWidth="1"/>
    <col min="235" max="235" width="6.28515625" customWidth="1"/>
    <col min="236" max="240" width="9.140625" customWidth="1"/>
    <col min="241" max="241" width="20.85546875" customWidth="1"/>
    <col min="242" max="242" width="25" customWidth="1"/>
    <col min="491" max="491" width="6.28515625" customWidth="1"/>
    <col min="492" max="496" width="9.140625" customWidth="1"/>
    <col min="497" max="497" width="20.85546875" customWidth="1"/>
    <col min="498" max="498" width="25" customWidth="1"/>
    <col min="747" max="747" width="6.28515625" customWidth="1"/>
    <col min="748" max="752" width="9.140625" customWidth="1"/>
    <col min="753" max="753" width="20.85546875" customWidth="1"/>
    <col min="754" max="754" width="25" customWidth="1"/>
    <col min="1003" max="1003" width="6.28515625" customWidth="1"/>
    <col min="1004" max="1008" width="9.140625" customWidth="1"/>
    <col min="1009" max="1009" width="20.85546875" customWidth="1"/>
    <col min="1010" max="1010" width="25" customWidth="1"/>
    <col min="1259" max="1259" width="6.28515625" customWidth="1"/>
    <col min="1260" max="1264" width="9.140625" customWidth="1"/>
    <col min="1265" max="1265" width="20.85546875" customWidth="1"/>
    <col min="1266" max="1266" width="25" customWidth="1"/>
    <col min="1515" max="1515" width="6.28515625" customWidth="1"/>
    <col min="1516" max="1520" width="9.140625" customWidth="1"/>
    <col min="1521" max="1521" width="20.85546875" customWidth="1"/>
    <col min="1522" max="1522" width="25" customWidth="1"/>
    <col min="1771" max="1771" width="6.28515625" customWidth="1"/>
    <col min="1772" max="1776" width="9.140625" customWidth="1"/>
    <col min="1777" max="1777" width="20.85546875" customWidth="1"/>
    <col min="1778" max="1778" width="25" customWidth="1"/>
    <col min="2027" max="2027" width="6.28515625" customWidth="1"/>
    <col min="2028" max="2032" width="9.140625" customWidth="1"/>
    <col min="2033" max="2033" width="20.85546875" customWidth="1"/>
    <col min="2034" max="2034" width="25" customWidth="1"/>
    <col min="2283" max="2283" width="6.28515625" customWidth="1"/>
    <col min="2284" max="2288" width="9.140625" customWidth="1"/>
    <col min="2289" max="2289" width="20.85546875" customWidth="1"/>
    <col min="2290" max="2290" width="25" customWidth="1"/>
    <col min="2539" max="2539" width="6.28515625" customWidth="1"/>
    <col min="2540" max="2544" width="9.140625" customWidth="1"/>
    <col min="2545" max="2545" width="20.85546875" customWidth="1"/>
    <col min="2546" max="2546" width="25" customWidth="1"/>
    <col min="2795" max="2795" width="6.28515625" customWidth="1"/>
    <col min="2796" max="2800" width="9.140625" customWidth="1"/>
    <col min="2801" max="2801" width="20.85546875" customWidth="1"/>
    <col min="2802" max="2802" width="25" customWidth="1"/>
    <col min="3051" max="3051" width="6.28515625" customWidth="1"/>
    <col min="3052" max="3056" width="9.140625" customWidth="1"/>
    <col min="3057" max="3057" width="20.85546875" customWidth="1"/>
    <col min="3058" max="3058" width="25" customWidth="1"/>
    <col min="3307" max="3307" width="6.28515625" customWidth="1"/>
    <col min="3308" max="3312" width="9.140625" customWidth="1"/>
    <col min="3313" max="3313" width="20.85546875" customWidth="1"/>
    <col min="3314" max="3314" width="25" customWidth="1"/>
    <col min="3563" max="3563" width="6.28515625" customWidth="1"/>
    <col min="3564" max="3568" width="9.140625" customWidth="1"/>
    <col min="3569" max="3569" width="20.85546875" customWidth="1"/>
    <col min="3570" max="3570" width="25" customWidth="1"/>
    <col min="3819" max="3819" width="6.28515625" customWidth="1"/>
    <col min="3820" max="3824" width="9.140625" customWidth="1"/>
    <col min="3825" max="3825" width="20.85546875" customWidth="1"/>
    <col min="3826" max="3826" width="25" customWidth="1"/>
    <col min="4075" max="4075" width="6.28515625" customWidth="1"/>
    <col min="4076" max="4080" width="9.140625" customWidth="1"/>
    <col min="4081" max="4081" width="20.85546875" customWidth="1"/>
    <col min="4082" max="4082" width="25" customWidth="1"/>
    <col min="4331" max="4331" width="6.28515625" customWidth="1"/>
    <col min="4332" max="4336" width="9.140625" customWidth="1"/>
    <col min="4337" max="4337" width="20.85546875" customWidth="1"/>
    <col min="4338" max="4338" width="25" customWidth="1"/>
    <col min="4587" max="4587" width="6.28515625" customWidth="1"/>
    <col min="4588" max="4592" width="9.140625" customWidth="1"/>
    <col min="4593" max="4593" width="20.85546875" customWidth="1"/>
    <col min="4594" max="4594" width="25" customWidth="1"/>
    <col min="4843" max="4843" width="6.28515625" customWidth="1"/>
    <col min="4844" max="4848" width="9.140625" customWidth="1"/>
    <col min="4849" max="4849" width="20.85546875" customWidth="1"/>
    <col min="4850" max="4850" width="25" customWidth="1"/>
    <col min="5099" max="5099" width="6.28515625" customWidth="1"/>
    <col min="5100" max="5104" width="9.140625" customWidth="1"/>
    <col min="5105" max="5105" width="20.85546875" customWidth="1"/>
    <col min="5106" max="5106" width="25" customWidth="1"/>
    <col min="5355" max="5355" width="6.28515625" customWidth="1"/>
    <col min="5356" max="5360" width="9.140625" customWidth="1"/>
    <col min="5361" max="5361" width="20.85546875" customWidth="1"/>
    <col min="5362" max="5362" width="25" customWidth="1"/>
    <col min="5611" max="5611" width="6.28515625" customWidth="1"/>
    <col min="5612" max="5616" width="9.140625" customWidth="1"/>
    <col min="5617" max="5617" width="20.85546875" customWidth="1"/>
    <col min="5618" max="5618" width="25" customWidth="1"/>
    <col min="5867" max="5867" width="6.28515625" customWidth="1"/>
    <col min="5868" max="5872" width="9.140625" customWidth="1"/>
    <col min="5873" max="5873" width="20.85546875" customWidth="1"/>
    <col min="5874" max="5874" width="25" customWidth="1"/>
    <col min="6123" max="6123" width="6.28515625" customWidth="1"/>
    <col min="6124" max="6128" width="9.140625" customWidth="1"/>
    <col min="6129" max="6129" width="20.85546875" customWidth="1"/>
    <col min="6130" max="6130" width="25" customWidth="1"/>
    <col min="6379" max="6379" width="6.28515625" customWidth="1"/>
    <col min="6380" max="6384" width="9.140625" customWidth="1"/>
    <col min="6385" max="6385" width="20.85546875" customWidth="1"/>
    <col min="6386" max="6386" width="25" customWidth="1"/>
    <col min="6635" max="6635" width="6.28515625" customWidth="1"/>
    <col min="6636" max="6640" width="9.140625" customWidth="1"/>
    <col min="6641" max="6641" width="20.85546875" customWidth="1"/>
    <col min="6642" max="6642" width="25" customWidth="1"/>
    <col min="6891" max="6891" width="6.28515625" customWidth="1"/>
    <col min="6892" max="6896" width="9.140625" customWidth="1"/>
    <col min="6897" max="6897" width="20.85546875" customWidth="1"/>
    <col min="6898" max="6898" width="25" customWidth="1"/>
    <col min="7147" max="7147" width="6.28515625" customWidth="1"/>
    <col min="7148" max="7152" width="9.140625" customWidth="1"/>
    <col min="7153" max="7153" width="20.85546875" customWidth="1"/>
    <col min="7154" max="7154" width="25" customWidth="1"/>
    <col min="7403" max="7403" width="6.28515625" customWidth="1"/>
    <col min="7404" max="7408" width="9.140625" customWidth="1"/>
    <col min="7409" max="7409" width="20.85546875" customWidth="1"/>
    <col min="7410" max="7410" width="25" customWidth="1"/>
    <col min="7659" max="7659" width="6.28515625" customWidth="1"/>
    <col min="7660" max="7664" width="9.140625" customWidth="1"/>
    <col min="7665" max="7665" width="20.85546875" customWidth="1"/>
    <col min="7666" max="7666" width="25" customWidth="1"/>
    <col min="7915" max="7915" width="6.28515625" customWidth="1"/>
    <col min="7916" max="7920" width="9.140625" customWidth="1"/>
    <col min="7921" max="7921" width="20.85546875" customWidth="1"/>
    <col min="7922" max="7922" width="25" customWidth="1"/>
    <col min="8171" max="8171" width="6.28515625" customWidth="1"/>
    <col min="8172" max="8176" width="9.140625" customWidth="1"/>
    <col min="8177" max="8177" width="20.85546875" customWidth="1"/>
    <col min="8178" max="8178" width="25" customWidth="1"/>
    <col min="8427" max="8427" width="6.28515625" customWidth="1"/>
    <col min="8428" max="8432" width="9.140625" customWidth="1"/>
    <col min="8433" max="8433" width="20.85546875" customWidth="1"/>
    <col min="8434" max="8434" width="25" customWidth="1"/>
    <col min="8683" max="8683" width="6.28515625" customWidth="1"/>
    <col min="8684" max="8688" width="9.140625" customWidth="1"/>
    <col min="8689" max="8689" width="20.85546875" customWidth="1"/>
    <col min="8690" max="8690" width="25" customWidth="1"/>
    <col min="8939" max="8939" width="6.28515625" customWidth="1"/>
    <col min="8940" max="8944" width="9.140625" customWidth="1"/>
    <col min="8945" max="8945" width="20.85546875" customWidth="1"/>
    <col min="8946" max="8946" width="25" customWidth="1"/>
    <col min="9195" max="9195" width="6.28515625" customWidth="1"/>
    <col min="9196" max="9200" width="9.140625" customWidth="1"/>
    <col min="9201" max="9201" width="20.85546875" customWidth="1"/>
    <col min="9202" max="9202" width="25" customWidth="1"/>
    <col min="9451" max="9451" width="6.28515625" customWidth="1"/>
    <col min="9452" max="9456" width="9.140625" customWidth="1"/>
    <col min="9457" max="9457" width="20.85546875" customWidth="1"/>
    <col min="9458" max="9458" width="25" customWidth="1"/>
    <col min="9707" max="9707" width="6.28515625" customWidth="1"/>
    <col min="9708" max="9712" width="9.140625" customWidth="1"/>
    <col min="9713" max="9713" width="20.85546875" customWidth="1"/>
    <col min="9714" max="9714" width="25" customWidth="1"/>
    <col min="9963" max="9963" width="6.28515625" customWidth="1"/>
    <col min="9964" max="9968" width="9.140625" customWidth="1"/>
    <col min="9969" max="9969" width="20.85546875" customWidth="1"/>
    <col min="9970" max="9970" width="25" customWidth="1"/>
    <col min="10219" max="10219" width="6.28515625" customWidth="1"/>
    <col min="10220" max="10224" width="9.140625" customWidth="1"/>
    <col min="10225" max="10225" width="20.85546875" customWidth="1"/>
    <col min="10226" max="10226" width="25" customWidth="1"/>
    <col min="10475" max="10475" width="6.28515625" customWidth="1"/>
    <col min="10476" max="10480" width="9.140625" customWidth="1"/>
    <col min="10481" max="10481" width="20.85546875" customWidth="1"/>
    <col min="10482" max="10482" width="25" customWidth="1"/>
    <col min="10731" max="10731" width="6.28515625" customWidth="1"/>
    <col min="10732" max="10736" width="9.140625" customWidth="1"/>
    <col min="10737" max="10737" width="20.85546875" customWidth="1"/>
    <col min="10738" max="10738" width="25" customWidth="1"/>
    <col min="10987" max="10987" width="6.28515625" customWidth="1"/>
    <col min="10988" max="10992" width="9.140625" customWidth="1"/>
    <col min="10993" max="10993" width="20.85546875" customWidth="1"/>
    <col min="10994" max="10994" width="25" customWidth="1"/>
    <col min="11243" max="11243" width="6.28515625" customWidth="1"/>
    <col min="11244" max="11248" width="9.140625" customWidth="1"/>
    <col min="11249" max="11249" width="20.85546875" customWidth="1"/>
    <col min="11250" max="11250" width="25" customWidth="1"/>
    <col min="11499" max="11499" width="6.28515625" customWidth="1"/>
    <col min="11500" max="11504" width="9.140625" customWidth="1"/>
    <col min="11505" max="11505" width="20.85546875" customWidth="1"/>
    <col min="11506" max="11506" width="25" customWidth="1"/>
    <col min="11755" max="11755" width="6.28515625" customWidth="1"/>
    <col min="11756" max="11760" width="9.140625" customWidth="1"/>
    <col min="11761" max="11761" width="20.85546875" customWidth="1"/>
    <col min="11762" max="11762" width="25" customWidth="1"/>
    <col min="12011" max="12011" width="6.28515625" customWidth="1"/>
    <col min="12012" max="12016" width="9.140625" customWidth="1"/>
    <col min="12017" max="12017" width="20.85546875" customWidth="1"/>
    <col min="12018" max="12018" width="25" customWidth="1"/>
    <col min="12267" max="12267" width="6.28515625" customWidth="1"/>
    <col min="12268" max="12272" width="9.140625" customWidth="1"/>
    <col min="12273" max="12273" width="20.85546875" customWidth="1"/>
    <col min="12274" max="12274" width="25" customWidth="1"/>
    <col min="12523" max="12523" width="6.28515625" customWidth="1"/>
    <col min="12524" max="12528" width="9.140625" customWidth="1"/>
    <col min="12529" max="12529" width="20.85546875" customWidth="1"/>
    <col min="12530" max="12530" width="25" customWidth="1"/>
    <col min="12779" max="12779" width="6.28515625" customWidth="1"/>
    <col min="12780" max="12784" width="9.140625" customWidth="1"/>
    <col min="12785" max="12785" width="20.85546875" customWidth="1"/>
    <col min="12786" max="12786" width="25" customWidth="1"/>
    <col min="13035" max="13035" width="6.28515625" customWidth="1"/>
    <col min="13036" max="13040" width="9.140625" customWidth="1"/>
    <col min="13041" max="13041" width="20.85546875" customWidth="1"/>
    <col min="13042" max="13042" width="25" customWidth="1"/>
    <col min="13291" max="13291" width="6.28515625" customWidth="1"/>
    <col min="13292" max="13296" width="9.140625" customWidth="1"/>
    <col min="13297" max="13297" width="20.85546875" customWidth="1"/>
    <col min="13298" max="13298" width="25" customWidth="1"/>
    <col min="13547" max="13547" width="6.28515625" customWidth="1"/>
    <col min="13548" max="13552" width="9.140625" customWidth="1"/>
    <col min="13553" max="13553" width="20.85546875" customWidth="1"/>
    <col min="13554" max="13554" width="25" customWidth="1"/>
    <col min="13803" max="13803" width="6.28515625" customWidth="1"/>
    <col min="13804" max="13808" width="9.140625" customWidth="1"/>
    <col min="13809" max="13809" width="20.85546875" customWidth="1"/>
    <col min="13810" max="13810" width="25" customWidth="1"/>
    <col min="14059" max="14059" width="6.28515625" customWidth="1"/>
    <col min="14060" max="14064" width="9.140625" customWidth="1"/>
    <col min="14065" max="14065" width="20.85546875" customWidth="1"/>
    <col min="14066" max="14066" width="25" customWidth="1"/>
    <col min="14315" max="14315" width="6.28515625" customWidth="1"/>
    <col min="14316" max="14320" width="9.140625" customWidth="1"/>
    <col min="14321" max="14321" width="20.85546875" customWidth="1"/>
    <col min="14322" max="14322" width="25" customWidth="1"/>
    <col min="14571" max="14571" width="6.28515625" customWidth="1"/>
    <col min="14572" max="14576" width="9.140625" customWidth="1"/>
    <col min="14577" max="14577" width="20.85546875" customWidth="1"/>
    <col min="14578" max="14578" width="25" customWidth="1"/>
    <col min="14827" max="14827" width="6.28515625" customWidth="1"/>
    <col min="14828" max="14832" width="9.140625" customWidth="1"/>
    <col min="14833" max="14833" width="20.85546875" customWidth="1"/>
    <col min="14834" max="14834" width="25" customWidth="1"/>
    <col min="15083" max="15083" width="6.28515625" customWidth="1"/>
    <col min="15084" max="15088" width="9.140625" customWidth="1"/>
    <col min="15089" max="15089" width="20.85546875" customWidth="1"/>
    <col min="15090" max="15090" width="25" customWidth="1"/>
    <col min="15339" max="15339" width="6.28515625" customWidth="1"/>
    <col min="15340" max="15344" width="9.140625" customWidth="1"/>
    <col min="15345" max="15345" width="20.85546875" customWidth="1"/>
    <col min="15346" max="15346" width="25" customWidth="1"/>
    <col min="15595" max="15595" width="6.28515625" customWidth="1"/>
    <col min="15596" max="15600" width="9.140625" customWidth="1"/>
    <col min="15601" max="15601" width="20.85546875" customWidth="1"/>
    <col min="15602" max="15602" width="25" customWidth="1"/>
    <col min="15851" max="15851" width="6.28515625" customWidth="1"/>
    <col min="15852" max="15856" width="9.140625" customWidth="1"/>
    <col min="15857" max="15857" width="20.85546875" customWidth="1"/>
    <col min="15858" max="15858" width="25" customWidth="1"/>
    <col min="16107" max="16107" width="6.28515625" customWidth="1"/>
    <col min="16108" max="16112" width="9.140625" customWidth="1"/>
    <col min="16113" max="16113" width="20.85546875" customWidth="1"/>
    <col min="16114" max="16114" width="25" customWidth="1"/>
  </cols>
  <sheetData>
    <row r="1" spans="1:9" ht="43.5" customHeight="1" thickBot="1" x14ac:dyDescent="0.3"/>
    <row r="2" spans="1:9" ht="93.75" customHeight="1" thickBot="1" x14ac:dyDescent="0.3">
      <c r="A2" s="1065" t="s">
        <v>438</v>
      </c>
      <c r="B2" s="1066"/>
      <c r="C2" s="1066"/>
      <c r="D2" s="1066"/>
      <c r="E2" s="1066"/>
      <c r="F2" s="1066"/>
      <c r="G2" s="1066"/>
      <c r="H2" s="1066"/>
      <c r="I2" s="1067"/>
    </row>
    <row r="3" spans="1:9" ht="24" customHeight="1" thickBot="1" x14ac:dyDescent="0.3">
      <c r="A3" s="1068" t="s">
        <v>439</v>
      </c>
      <c r="B3" s="1069"/>
      <c r="C3" s="1069"/>
      <c r="D3" s="1069"/>
      <c r="E3" s="1069"/>
      <c r="F3" s="1069"/>
      <c r="G3" s="1069"/>
      <c r="H3" s="1069"/>
      <c r="I3" s="1070"/>
    </row>
    <row r="4" spans="1:9" ht="50.25" customHeight="1" thickBot="1" x14ac:dyDescent="0.3">
      <c r="A4" s="1071"/>
      <c r="B4" s="1072"/>
      <c r="C4" s="1072"/>
      <c r="D4" s="1072"/>
      <c r="E4" s="1072"/>
      <c r="F4" s="1072"/>
      <c r="G4" s="221" t="s">
        <v>50</v>
      </c>
      <c r="H4" s="222" t="s">
        <v>354</v>
      </c>
      <c r="I4" s="337" t="s">
        <v>49</v>
      </c>
    </row>
    <row r="5" spans="1:9" ht="33.75" customHeight="1" thickBot="1" x14ac:dyDescent="0.3">
      <c r="A5" s="1073" t="s">
        <v>355</v>
      </c>
      <c r="B5" s="1074"/>
      <c r="C5" s="1074"/>
      <c r="D5" s="1074"/>
      <c r="E5" s="1074"/>
      <c r="F5" s="1074"/>
      <c r="G5" s="396">
        <f>'1. Општина Берово'!H87</f>
        <v>0</v>
      </c>
      <c r="H5" s="396">
        <f>ROUND(G5*10%,)</f>
        <v>0</v>
      </c>
      <c r="I5" s="397">
        <f>G5+H5</f>
        <v>0</v>
      </c>
    </row>
    <row r="6" spans="1:9" ht="22.5" customHeight="1" thickBot="1" x14ac:dyDescent="0.3">
      <c r="A6" s="1077" t="s">
        <v>356</v>
      </c>
      <c r="B6" s="1078"/>
      <c r="C6" s="1078"/>
      <c r="D6" s="1078"/>
      <c r="E6" s="1078"/>
      <c r="F6" s="1078"/>
      <c r="G6" s="398">
        <f>G5</f>
        <v>0</v>
      </c>
      <c r="H6" s="398">
        <f>H5</f>
        <v>0</v>
      </c>
      <c r="I6" s="399">
        <f>G6+H6</f>
        <v>0</v>
      </c>
    </row>
    <row r="7" spans="1:9" ht="60" customHeight="1" thickBot="1" x14ac:dyDescent="0.3">
      <c r="A7" s="1075" t="s">
        <v>504</v>
      </c>
      <c r="B7" s="1076"/>
      <c r="C7" s="1076"/>
      <c r="D7" s="1076"/>
      <c r="E7" s="1076"/>
      <c r="F7" s="1076"/>
      <c r="G7" s="400">
        <f>'2. Општина Карбинци'!H122</f>
        <v>0</v>
      </c>
      <c r="H7" s="400">
        <f>ROUND(G7*10%,)</f>
        <v>0</v>
      </c>
      <c r="I7" s="401">
        <f>G7+H7</f>
        <v>0</v>
      </c>
    </row>
    <row r="8" spans="1:9" ht="21" customHeight="1" thickBot="1" x14ac:dyDescent="0.3">
      <c r="A8" s="1077" t="s">
        <v>357</v>
      </c>
      <c r="B8" s="1078"/>
      <c r="C8" s="1078"/>
      <c r="D8" s="1078"/>
      <c r="E8" s="1078"/>
      <c r="F8" s="1078"/>
      <c r="G8" s="402">
        <f>G7</f>
        <v>0</v>
      </c>
      <c r="H8" s="402">
        <f>SUM(H7:H7)</f>
        <v>0</v>
      </c>
      <c r="I8" s="403">
        <f>SUM(I7:I7)</f>
        <v>0</v>
      </c>
    </row>
    <row r="9" spans="1:9" ht="42" customHeight="1" x14ac:dyDescent="0.25">
      <c r="A9" s="1079" t="s">
        <v>542</v>
      </c>
      <c r="B9" s="1080"/>
      <c r="C9" s="1080"/>
      <c r="D9" s="1080"/>
      <c r="E9" s="1080"/>
      <c r="F9" s="1080"/>
      <c r="G9" s="404">
        <f>'3. Општина Пробиштип '!H285</f>
        <v>0</v>
      </c>
      <c r="H9" s="405">
        <f>ROUND(G9*10%,)</f>
        <v>0</v>
      </c>
      <c r="I9" s="406">
        <f>ROUND(G9+H9,0)</f>
        <v>0</v>
      </c>
    </row>
    <row r="10" spans="1:9" ht="56.25" customHeight="1" thickBot="1" x14ac:dyDescent="0.3">
      <c r="A10" s="1063" t="s">
        <v>541</v>
      </c>
      <c r="B10" s="1064"/>
      <c r="C10" s="1064"/>
      <c r="D10" s="1064"/>
      <c r="E10" s="1064"/>
      <c r="F10" s="1064"/>
      <c r="G10" s="407">
        <f>'3. Општина Пробиштип '!H286</f>
        <v>0</v>
      </c>
      <c r="H10" s="400">
        <f>ROUND(G10*10%,)</f>
        <v>0</v>
      </c>
      <c r="I10" s="408">
        <f>ROUND(G10+H10,0)</f>
        <v>0</v>
      </c>
    </row>
    <row r="11" spans="1:9" ht="21" customHeight="1" thickBot="1" x14ac:dyDescent="0.3">
      <c r="A11" s="1077" t="s">
        <v>358</v>
      </c>
      <c r="B11" s="1078"/>
      <c r="C11" s="1078"/>
      <c r="D11" s="1078"/>
      <c r="E11" s="1078"/>
      <c r="F11" s="1078"/>
      <c r="G11" s="402">
        <f>SUM(G9:G10)</f>
        <v>0</v>
      </c>
      <c r="H11" s="402">
        <f>SUM(H9:H10)</f>
        <v>0</v>
      </c>
      <c r="I11" s="403">
        <f>SUM(I9:I10)</f>
        <v>0</v>
      </c>
    </row>
    <row r="12" spans="1:9" ht="66" customHeight="1" thickBot="1" x14ac:dyDescent="0.3">
      <c r="A12" s="1081" t="s">
        <v>360</v>
      </c>
      <c r="B12" s="1082"/>
      <c r="C12" s="1082"/>
      <c r="D12" s="1082"/>
      <c r="E12" s="1082"/>
      <c r="F12" s="1082"/>
      <c r="G12" s="409">
        <f>'4. Општина Чешиново-Облешево '!H164</f>
        <v>0</v>
      </c>
      <c r="H12" s="396">
        <f>ROUND(G12*10%,)</f>
        <v>0</v>
      </c>
      <c r="I12" s="408">
        <f>ROUND(G12+H12,0)</f>
        <v>0</v>
      </c>
    </row>
    <row r="13" spans="1:9" ht="22.5" customHeight="1" thickBot="1" x14ac:dyDescent="0.3">
      <c r="A13" s="1077" t="s">
        <v>359</v>
      </c>
      <c r="B13" s="1078"/>
      <c r="C13" s="1078"/>
      <c r="D13" s="1078"/>
      <c r="E13" s="1078"/>
      <c r="F13" s="1078"/>
      <c r="G13" s="402">
        <f>SUM(G12:G12)</f>
        <v>0</v>
      </c>
      <c r="H13" s="402">
        <f>SUM(H12:H12)</f>
        <v>0</v>
      </c>
      <c r="I13" s="403">
        <f>SUM(I12:I12)</f>
        <v>0</v>
      </c>
    </row>
    <row r="14" spans="1:9" ht="22.5" customHeight="1" thickBot="1" x14ac:dyDescent="0.3">
      <c r="A14" s="1083" t="s">
        <v>540</v>
      </c>
      <c r="B14" s="1084"/>
      <c r="C14" s="1084"/>
      <c r="D14" s="1084"/>
      <c r="E14" s="1084"/>
      <c r="F14" s="1084"/>
      <c r="G14" s="410">
        <f>G6+G8+G11+G13</f>
        <v>0</v>
      </c>
      <c r="H14" s="410">
        <f>H6+H8+H11+H13</f>
        <v>0</v>
      </c>
      <c r="I14" s="401">
        <f t="shared" ref="I14" si="0">ROUND(G14+H14,0)</f>
        <v>0</v>
      </c>
    </row>
    <row r="15" spans="1:9" ht="18.75" thickBot="1" x14ac:dyDescent="0.4">
      <c r="A15" s="1060" t="s">
        <v>51</v>
      </c>
      <c r="B15" s="1061"/>
      <c r="C15" s="1061"/>
      <c r="D15" s="1061"/>
      <c r="E15" s="1061"/>
      <c r="F15" s="1061"/>
      <c r="G15" s="1061"/>
      <c r="H15" s="1062"/>
      <c r="I15" s="411">
        <f>I6+I8+I11+I13</f>
        <v>0</v>
      </c>
    </row>
    <row r="20" spans="6:6" ht="18.75" x14ac:dyDescent="0.25">
      <c r="F20" s="231" t="s">
        <v>68</v>
      </c>
    </row>
    <row r="21" spans="6:6" ht="37.5" x14ac:dyDescent="0.25">
      <c r="F21" s="231" t="s">
        <v>69</v>
      </c>
    </row>
    <row r="22" spans="6:6" ht="18.75" x14ac:dyDescent="0.25">
      <c r="F22" s="231" t="s">
        <v>70</v>
      </c>
    </row>
  </sheetData>
  <mergeCells count="14">
    <mergeCell ref="A15:H15"/>
    <mergeCell ref="A10:F10"/>
    <mergeCell ref="A2:I2"/>
    <mergeCell ref="A3:I3"/>
    <mergeCell ref="A4:F4"/>
    <mergeCell ref="A5:F5"/>
    <mergeCell ref="A7:F7"/>
    <mergeCell ref="A8:F8"/>
    <mergeCell ref="A6:F6"/>
    <mergeCell ref="A9:F9"/>
    <mergeCell ref="A11:F11"/>
    <mergeCell ref="A12:F12"/>
    <mergeCell ref="A13:F13"/>
    <mergeCell ref="A14:F14"/>
  </mergeCells>
  <phoneticPr fontId="12" type="noConversion"/>
  <printOptions horizontalCentered="1"/>
  <pageMargins left="0.3" right="0.3" top="0.3" bottom="0.3" header="0.4" footer="0.3"/>
  <pageSetup paperSize="9" scale="75" orientation="portrait" r:id="rId1"/>
  <headerFooter>
    <oddFooter>&amp;LТендер 5 Дел 5&amp;CРекапитулар&amp;R&amp;N/&amp;N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1. Општина Берово</vt:lpstr>
      <vt:lpstr>2. Општина Карбинци</vt:lpstr>
      <vt:lpstr>3. Општина Пробиштип </vt:lpstr>
      <vt:lpstr>4. Општина Чешиново-Облешево </vt:lpstr>
      <vt:lpstr>Тендер 5-Дел5-Рекапитулар  </vt:lpstr>
      <vt:lpstr>'1. Општина Берово'!Print_Area</vt:lpstr>
      <vt:lpstr>'2. Општина Карбинци'!Print_Area</vt:lpstr>
      <vt:lpstr>'3. Општина Пробиштип '!Print_Area</vt:lpstr>
      <vt:lpstr>'4. Општина Чешиново-Облешево '!Print_Area</vt:lpstr>
      <vt:lpstr>'Тендер 5-Дел5-Рекапитулар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Elizabeta Sokolovska</dc:creator>
  <cp:lastModifiedBy>Irina Temelkovska</cp:lastModifiedBy>
  <cp:lastPrinted>2023-03-10T11:42:21Z</cp:lastPrinted>
  <dcterms:created xsi:type="dcterms:W3CDTF">2021-09-06T05:13:51Z</dcterms:created>
  <dcterms:modified xsi:type="dcterms:W3CDTF">2023-03-13T10:27:46Z</dcterms:modified>
</cp:coreProperties>
</file>